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65" yWindow="30" windowWidth="14400" windowHeight="11640" tabRatio="781"/>
  </bookViews>
  <sheets>
    <sheet name="1.sz.mell." sheetId="1" r:id="rId1"/>
    <sheet name="2.sz.mell  " sheetId="78" r:id="rId2"/>
    <sheet name="3. sz. mell" sheetId="88" r:id="rId3"/>
    <sheet name="4. sz. mell" sheetId="3" r:id="rId4"/>
    <sheet name="Munka1" sheetId="93" r:id="rId5"/>
  </sheets>
  <definedNames>
    <definedName name="_xlnm.Print_Titles" localSheetId="2">'3. sz. mell'!$1:$7</definedName>
    <definedName name="_xlnm.Print_Titles" localSheetId="3">'4. sz. mell'!$1:$7</definedName>
  </definedNames>
  <calcPr calcId="125725"/>
</workbook>
</file>

<file path=xl/calcChain.xml><?xml version="1.0" encoding="utf-8"?>
<calcChain xmlns="http://schemas.openxmlformats.org/spreadsheetml/2006/main">
  <c r="C60" i="88"/>
  <c r="C39"/>
  <c r="E28" i="78"/>
  <c r="E4"/>
  <c r="C45" i="1"/>
  <c r="C8"/>
  <c r="C43"/>
  <c r="C50" i="3"/>
  <c r="C44"/>
  <c r="C55" s="1"/>
  <c r="C38"/>
  <c r="C31"/>
  <c r="C27"/>
  <c r="C21"/>
  <c r="C9"/>
  <c r="C37" s="1"/>
  <c r="C42" s="1"/>
  <c r="C55" i="88"/>
  <c r="C51"/>
  <c r="C29"/>
  <c r="C36"/>
  <c r="C17"/>
  <c r="C10"/>
  <c r="C28" s="1"/>
  <c r="C37" s="1"/>
  <c r="C18" i="78"/>
  <c r="C24"/>
  <c r="C19"/>
  <c r="E18"/>
  <c r="C87" i="1"/>
  <c r="C82"/>
  <c r="C78"/>
  <c r="C66"/>
  <c r="C77" s="1"/>
  <c r="C31"/>
  <c r="C28"/>
  <c r="C37" s="1"/>
  <c r="C23"/>
  <c r="C14"/>
  <c r="C22" s="1"/>
  <c r="C46" i="88"/>
  <c r="C30" i="78"/>
  <c r="C68" i="88" l="1"/>
  <c r="C28" i="78"/>
  <c r="E31"/>
  <c r="E30"/>
  <c r="C29"/>
  <c r="C94" i="1"/>
  <c r="C100" s="1"/>
  <c r="C31" i="78"/>
  <c r="C50" i="88"/>
  <c r="C99" i="1"/>
  <c r="C38"/>
  <c r="C69" i="88"/>
  <c r="E29" i="78"/>
  <c r="C95" i="1" l="1"/>
</calcChain>
</file>

<file path=xl/sharedStrings.xml><?xml version="1.0" encoding="utf-8"?>
<sst xmlns="http://schemas.openxmlformats.org/spreadsheetml/2006/main" count="503" uniqueCount="305">
  <si>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</si>
  <si>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</si>
  <si>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</si>
  <si>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</si>
  <si>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</si>
  <si>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</si>
  <si>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</si>
  <si>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</si>
  <si>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</si>
  <si>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</si>
  <si>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</si>
  <si>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</si>
  <si>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</si>
  <si>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</si>
  <si>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</si>
  <si>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</si>
  <si>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</si>
  <si>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</si>
  <si>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</si>
  <si>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</si>
  <si>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</si>
  <si>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</si>
  <si>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</si>
  <si>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</si>
  <si>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</si>
  <si>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</si>
  <si>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</si>
  <si>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</si>
  <si>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</si>
  <si>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K I A D Á S O K</t>
  </si>
  <si>
    <t>Kiadási jogcímek</t>
  </si>
  <si>
    <t>Tartalékok</t>
  </si>
  <si>
    <t>01</t>
  </si>
  <si>
    <t>Ezer forintban !</t>
  </si>
  <si>
    <t>Előirányzat-csoport, kiemelt előirányzat megnevezése</t>
  </si>
  <si>
    <t>Előirányzat</t>
  </si>
  <si>
    <t>Bevételek</t>
  </si>
  <si>
    <t>Kiadások</t>
  </si>
  <si>
    <t>02</t>
  </si>
  <si>
    <t xml:space="preserve"> Ezer forintban !</t>
  </si>
  <si>
    <t>Megnevezés</t>
  </si>
  <si>
    <t>Személyi juttatások</t>
  </si>
  <si>
    <t>Dologi kiadások</t>
  </si>
  <si>
    <t>Sor-
szám</t>
  </si>
  <si>
    <t>3.1.</t>
  </si>
  <si>
    <t>3.2.</t>
  </si>
  <si>
    <t>3.3.</t>
  </si>
  <si>
    <t>4.1.</t>
  </si>
  <si>
    <t>4.2.</t>
  </si>
  <si>
    <t>5.1.</t>
  </si>
  <si>
    <t>5.2.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</si>
  <si>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</si>
  <si>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</si>
  <si>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</si>
  <si>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</si>
  <si>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</si>
  <si>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</si>
  <si>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</si>
  <si>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</si>
  <si>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</si>
  <si>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</si>
  <si>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</si>
  <si>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1.5</t>
  </si>
  <si>
    <t>1.8.</t>
  </si>
  <si>
    <t>1.9.</t>
  </si>
  <si>
    <t>2.6.</t>
  </si>
  <si>
    <t>2.7.</t>
  </si>
  <si>
    <t>Ezer forintban!</t>
  </si>
  <si>
    <t>3. sz. táblázat</t>
  </si>
  <si>
    <t>I. Működési célú bevételek és kiadások mérlege
(Társulási szinten)</t>
  </si>
  <si>
    <t>Költségvetési hiány:</t>
  </si>
  <si>
    <t>Költségvetési többlet:</t>
  </si>
  <si>
    <t>1. sz. táblázat</t>
  </si>
  <si>
    <t>Munkaadókat terhelő járulékok és szociális hozzájárulási adó</t>
  </si>
  <si>
    <t>Dologi  kiadások</t>
  </si>
  <si>
    <t>Egyéb működési célú kiadások</t>
  </si>
  <si>
    <t>2. sz. táblázat</t>
  </si>
  <si>
    <t>Felújítások</t>
  </si>
  <si>
    <t>Közfoglalkoztatottak létszáma (fő)</t>
  </si>
  <si>
    <t>6.1.</t>
  </si>
  <si>
    <t>6.2.</t>
  </si>
  <si>
    <t>9.1.</t>
  </si>
  <si>
    <t>9.2.</t>
  </si>
  <si>
    <t xml:space="preserve">Beruházások </t>
  </si>
  <si>
    <t xml:space="preserve"> Egyéb felhalmozási kiadások</t>
  </si>
  <si>
    <t>2.8.</t>
  </si>
  <si>
    <t>Likviditási hitelek törlesztése</t>
  </si>
  <si>
    <t>Kölcsön törlesztése</t>
  </si>
  <si>
    <t>Egyéb felhalmozási célú finanszírozási műveletek kiadásai</t>
  </si>
  <si>
    <t>KÖLTSÉGVETÉSI BEVÉTELEK ÖSSZESEN: (1+…+7)</t>
  </si>
  <si>
    <t xml:space="preserve">Dologi kiadások </t>
  </si>
  <si>
    <t>Beruházások</t>
  </si>
  <si>
    <t>Egyéb felhalmozási kiadások</t>
  </si>
  <si>
    <t>Felhalmozási bevételek</t>
  </si>
  <si>
    <t>Ellátottak pénzbeli juttatásai</t>
  </si>
  <si>
    <t>Társulás működési támogatásai</t>
  </si>
  <si>
    <t>Működési célú támogatások államháztartáson belülről</t>
  </si>
  <si>
    <t>Felhalmozási célú támogatások államháztartáson belülről</t>
  </si>
  <si>
    <t>Működési bevételek (4.1.+…+4.5.)</t>
  </si>
  <si>
    <t>4.3.</t>
  </si>
  <si>
    <t>4.4.</t>
  </si>
  <si>
    <t>4.5.</t>
  </si>
  <si>
    <t>Ellátási díjak</t>
  </si>
  <si>
    <t>Kiszámlázott általános forgalmi adó</t>
  </si>
  <si>
    <t>Általános forgalmi adó visszatérítése</t>
  </si>
  <si>
    <t>Kamatbevétel</t>
  </si>
  <si>
    <t>Egyéb működési bevételek</t>
  </si>
  <si>
    <t>Felhalmozási bevételek (5.1.+…+5.3.)</t>
  </si>
  <si>
    <t>5.3.</t>
  </si>
  <si>
    <t>Immateriális javak értékesítése</t>
  </si>
  <si>
    <t>Ingatlanok értékesítése</t>
  </si>
  <si>
    <t>Egyéb tárgyi eszköz értékesítése</t>
  </si>
  <si>
    <t>Működési célú átvett pénzeszközök</t>
  </si>
  <si>
    <t>Felhalmozási célú átvett pénzeszközök</t>
  </si>
  <si>
    <t>Hitel-, kölcsönfelvétel államháztartáson kívülről (9.1.+…+9.3.)</t>
  </si>
  <si>
    <t>9.3.</t>
  </si>
  <si>
    <t>Hosszú lejáratú hitelek, kölcsönök felvétele</t>
  </si>
  <si>
    <t>Likviditási célú hitelek, kölcsönök felvétele pénzügyi vállalkozástól</t>
  </si>
  <si>
    <t>Rövid lejáratú hitelek, kölcsönök felvétele</t>
  </si>
  <si>
    <t>Belföldi értékpapírok bevételei</t>
  </si>
  <si>
    <t>Maradvány igénybevétele (11.1.+11.2.)</t>
  </si>
  <si>
    <t>11.1.</t>
  </si>
  <si>
    <t>11.2.</t>
  </si>
  <si>
    <t>Előző év költségvetési maradványának igénybevétele</t>
  </si>
  <si>
    <t>Előző év vállalkozási maradványának igénybevétele</t>
  </si>
  <si>
    <t>Belföldi finanszírozás bevételei (12.1.+…+12.3.)</t>
  </si>
  <si>
    <t>12.1.</t>
  </si>
  <si>
    <t>12.2.</t>
  </si>
  <si>
    <t>12.3.</t>
  </si>
  <si>
    <t>Államháztartáson belüli megelőlegezések</t>
  </si>
  <si>
    <t>Államháztartáson belüli megelőlegezések törlesztése</t>
  </si>
  <si>
    <t>Betétek megszüntetése</t>
  </si>
  <si>
    <t>Külföldi finanszírozás bevételei</t>
  </si>
  <si>
    <t>Adóssághoz nem kapcsolódó származékos ügyletek bevételei</t>
  </si>
  <si>
    <t>FINANSZÍROZÁSI BEVÉTELEK ÖSSZESEN (9.+…+14.)</t>
  </si>
  <si>
    <t>BEVÉTELEK ÖSSZESEN: (8.+15.)</t>
  </si>
  <si>
    <t>1.10.</t>
  </si>
  <si>
    <t>1.11.</t>
  </si>
  <si>
    <t>2.9.</t>
  </si>
  <si>
    <t>2.10.</t>
  </si>
  <si>
    <t>2.1.-ból EU-s forrásból megvalósuló beruházás</t>
  </si>
  <si>
    <t>2.3.-ból EU-s forrásból megvalósuló felújítás</t>
  </si>
  <si>
    <t>a 2.5-ből    - Visszatérítendő támogatások, kölcsönök nyújtása ÁH-n belülre</t>
  </si>
  <si>
    <t xml:space="preserve">      - Visszatérítendő támogatások, kölcsönök törlesztése ÁH-n belülre</t>
  </si>
  <si>
    <t xml:space="preserve">      - Garancia és kezességvállalásból származó kifizetés ÁH-n belülre</t>
  </si>
  <si>
    <t xml:space="preserve">      - Garancia és kezességvállalásból származó kifizetés ÁH-n kívülre</t>
  </si>
  <si>
    <t xml:space="preserve">      - Egyéb felhalmozási célú támogatások államháztartáson kívülre</t>
  </si>
  <si>
    <t>6.3.</t>
  </si>
  <si>
    <t>6.4.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</si>
  <si>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</si>
  <si>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</si>
  <si>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</si>
  <si>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</si>
  <si>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</si>
  <si>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</si>
  <si>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</si>
  <si>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</si>
  <si>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</t>
  </si>
  <si>
    <t>KÖLTSÉGVETÉSI, FINANSZÍROZÁSI
 BEVÉTELEK ÉS KIADÁSOK EGYENLEGE</t>
  </si>
  <si>
    <t>Finanszírozási bevételek, kiadások egyenlege (finanszírozási bevételek 15. sor - finanszírozási kiadások 9. sor) (+/-)</t>
  </si>
  <si>
    <t>Társulások működési támogatása</t>
  </si>
  <si>
    <t>2.-ből EU-s támogatás</t>
  </si>
  <si>
    <t>Közhatalmi bevételek</t>
  </si>
  <si>
    <t>5.-ből EU-s támogatás (közvetlen)</t>
  </si>
  <si>
    <t>Költségvetési bevételek összesen(1+2+4+5+7+…+12)</t>
  </si>
  <si>
    <t>Költségvetési kiadások összesen (1+….+12)</t>
  </si>
  <si>
    <t>Hiány belső finanszírozásának bevételei (15.+…+18.)</t>
  </si>
  <si>
    <t>Költségvetési maradvány igénybevétele</t>
  </si>
  <si>
    <t>Vállalkozási maradvány igénybevétele</t>
  </si>
  <si>
    <t>Betét visszavonásából származó bevétel</t>
  </si>
  <si>
    <t>Egyéb belső finanszírozási bevételek</t>
  </si>
  <si>
    <t>Hiány külső finanszírozásának bevételei (20.+21.)</t>
  </si>
  <si>
    <t>Likviditási célú hitelek, kölcsönök felvétele</t>
  </si>
  <si>
    <t>Értékpapírok bevételei</t>
  </si>
  <si>
    <t>Értékpapír vásárlása, visszavásárlása</t>
  </si>
  <si>
    <t>Likviditási célú hitelek törlesztése</t>
  </si>
  <si>
    <t>Rövid lejáratú hitelek törlesztése</t>
  </si>
  <si>
    <t>Hosszú lejáratú hitelek törlesztése</t>
  </si>
  <si>
    <t>Forgatási célú belföldi, külföldi értékpapírok vásárlása</t>
  </si>
  <si>
    <t>Betét elhelyezése</t>
  </si>
  <si>
    <t>Feladat megnevezése</t>
  </si>
  <si>
    <t>Száma</t>
  </si>
  <si>
    <t>Társulások működési támogatásai</t>
  </si>
  <si>
    <t>Elvonások és befizetések bevételei</t>
  </si>
  <si>
    <t>Működési célú garancia- és kezességvállalásból megtérülések</t>
  </si>
  <si>
    <t>Működési célú visszatérítendő támogatások, kölcsönök visszatérülése</t>
  </si>
  <si>
    <t>Működési célú visszatérítendő támogatások, kölcsönök igénybevétele</t>
  </si>
  <si>
    <t>Egyéb működési célú támogatások bevételei</t>
  </si>
  <si>
    <t>2.5-ből EU-s támogatás</t>
  </si>
  <si>
    <t>Felhalmozási célú önkormányzati támogatások</t>
  </si>
  <si>
    <t>Felhalmozási célú garancia- és kezességvállalásból megtérülések</t>
  </si>
  <si>
    <t>Felhalmozási célú visszatérítendő támogatások, kölcsönök visszatérülése</t>
  </si>
  <si>
    <t>Felhalmozási célú visszatérítendő támogatások, kölcsönök igénybevétele</t>
  </si>
  <si>
    <t>Egyéb felhalmozási célú támogatások bevételei</t>
  </si>
  <si>
    <t>3.5-ből EU-s támogatás</t>
  </si>
  <si>
    <t>Működési bevételek</t>
  </si>
  <si>
    <t>Hitel-, kölcsön felvétele államháztartáson kívülről</t>
  </si>
  <si>
    <t>Értékpapírok beváltása, értékesítése</t>
  </si>
  <si>
    <t>Előző évi költségvetési maradvány igénybevétele</t>
  </si>
  <si>
    <t>Előző évi vállalkozási maradvány igénybevétele</t>
  </si>
  <si>
    <t>3.4.</t>
  </si>
  <si>
    <t>3.5.</t>
  </si>
  <si>
    <t>3.6.</t>
  </si>
  <si>
    <t>9.4.</t>
  </si>
  <si>
    <t>9.5.</t>
  </si>
  <si>
    <t>Működési célú támogatások államháztartáson belülről (2.1.+…+2.5.)</t>
  </si>
  <si>
    <t>Felhalmozási célú támogatások államháztartáson belülről (3.1.+…+3.5.)</t>
  </si>
  <si>
    <t>KÖLTSÉGVETÉSI BEVÉTELEK ÖSSZESEN (1+...+7)</t>
  </si>
  <si>
    <t>Finanszírozási bevételek összesen (9+10)</t>
  </si>
  <si>
    <t>BEVÉTELEK ÖSSZESEN: (8+11)</t>
  </si>
  <si>
    <t>1.5.</t>
  </si>
  <si>
    <t>Működési költségvetés kiadásai (1.1+…+1.5.)</t>
  </si>
  <si>
    <t>Felhalmozási költségvetés kiadásai (2.1+2.2.+2.3.)</t>
  </si>
  <si>
    <t xml:space="preserve">Tartalékok 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</si>
  <si>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</si>
  <si>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</si>
  <si>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</si>
  <si>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Irányító szervi (társulási) támogatás folyósítása (intézményfinanszírozás)</t>
  </si>
  <si>
    <t xml:space="preserve">Külföldi finanszírozás kiadásai </t>
  </si>
  <si>
    <t>Finanszírozási bevételek (9.1.+…+9.5.)</t>
  </si>
  <si>
    <t>Költségvetési szerv</t>
  </si>
  <si>
    <t>Készletértékesítés ellenértéke</t>
  </si>
  <si>
    <t>Szolgáltatások ellenértéke</t>
  </si>
  <si>
    <t>Közvetített szolgáltatások értéke</t>
  </si>
  <si>
    <t>Tulajdonosi bevételek</t>
  </si>
  <si>
    <t>Általános forgalmi adó visszatérülése</t>
  </si>
  <si>
    <t>Kamatbevételek</t>
  </si>
  <si>
    <t>Egyéb pénzügyi műveletek bevételei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</si>
  <si>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</si>
  <si>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</si>
  <si>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</si>
  <si>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Felhalmozási célú támogatások államháztartáson belülről (4.1.+4.2.)</t>
  </si>
  <si>
    <t>Egyéb felhalmozási célú támogatások bevételei államháztartáson belülről</t>
  </si>
  <si>
    <t>Egyéb tárgyi eszközök értékesítése</t>
  </si>
  <si>
    <t>Költségvetési bevételek összesen (1.+…+7.)</t>
  </si>
  <si>
    <t>Finanszírozási bevételek (9.1.+…+9.3.)</t>
  </si>
  <si>
    <t>Irányító szervi (önkormányzati) támogatás (intézményfinanszírozás)</t>
  </si>
  <si>
    <t>BEVÉTELEK ÖSSZESEN: (8.+9.)</t>
  </si>
  <si>
    <t>Személyi  juttatások</t>
  </si>
  <si>
    <t>Felhalmozási költségvetés kiadásai (2.1.+…+2.3.)</t>
  </si>
  <si>
    <t>Egyéb fejlesztési célú kiadások</t>
  </si>
  <si>
    <t>KIADÁSOK ÖSSZESEN: (1.+2.)</t>
  </si>
  <si>
    <t>2015. évi előirányzat</t>
  </si>
  <si>
    <t>Felhalmozási bevételek (5.1.+…+5.5.)</t>
  </si>
  <si>
    <t>5.4.</t>
  </si>
  <si>
    <t>5.5.</t>
  </si>
  <si>
    <t>Részesedések értékesítése</t>
  </si>
  <si>
    <t>Részesedések megszűnéséhez kapcsolódó bevételek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</si>
  <si>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</si>
  <si>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</si>
  <si>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</si>
  <si>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</si>
  <si>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</si>
  <si>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</si>
  <si>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</si>
  <si>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>1.12.</t>
  </si>
  <si>
    <t xml:space="preserve">   - Egyéb működési célú támogatások ÁH-n belülre</t>
  </si>
  <si>
    <t>1.13.</t>
  </si>
  <si>
    <t xml:space="preserve">   - Garancia és kezességvállalásból kifizetés ÁH-n kívülre</t>
  </si>
  <si>
    <t>1.14.</t>
  </si>
  <si>
    <t xml:space="preserve">   - Visszatérítendő támogatások, kölcsönök nyújtása ÁH-n kívülre</t>
  </si>
  <si>
    <t>1.15.</t>
  </si>
  <si>
    <t xml:space="preserve">   - Árkiegészítések, ártámogatások</t>
  </si>
  <si>
    <t>1.16.</t>
  </si>
  <si>
    <t xml:space="preserve">   - Kamattámogatások</t>
  </si>
  <si>
    <t>1.17.</t>
  </si>
  <si>
    <t xml:space="preserve">   - Egyéb működési célú támogatások államháztartáson kívülre</t>
  </si>
  <si>
    <t>1.18.</t>
  </si>
  <si>
    <t>1.19.</t>
  </si>
  <si>
    <t xml:space="preserve"> - az 1.18-ból: - Általános tartalék</t>
  </si>
  <si>
    <t>1.20.</t>
  </si>
  <si>
    <t xml:space="preserve">   - Céltartalék</t>
  </si>
  <si>
    <t>II. Felhalmozási költségvetés kiadásai (2.1+2.3+2.5)</t>
  </si>
  <si>
    <t>KÖLTSÉGVETÉSI KIADÁSOK ÖSSZESEN: (1.+2.)</t>
  </si>
  <si>
    <t>Hitel-, kölcsöntörlesztés államháztartáson kívülre (4.1.+…+4.3.)</t>
  </si>
  <si>
    <t>Belföldi értékpapírok kiadásai (5.1.+…+5.4.)</t>
  </si>
  <si>
    <t>Belföldi finanszírozás kiadásai (6.1.+…+6.4.)</t>
  </si>
  <si>
    <t>Adóssághoz nem kapcsolódó származékos ügyletek kiadásai</t>
  </si>
  <si>
    <t>FINANSZÍROZÁSI KIADÁSOK ÖSSZESEN (4.+…+8.)</t>
  </si>
  <si>
    <t>KIADÁSOK ÖSSZESEN: (3.+9.)</t>
  </si>
  <si>
    <t>Költségvetési hiány, többlet ( költségvetési bevételek 8. sor - költségvetési kiadások 3. sor) (+/-)</t>
  </si>
  <si>
    <t>Tervezési hiány:</t>
  </si>
  <si>
    <t>Tervezési többlet:</t>
  </si>
  <si>
    <t>Működési célú finanszírozási bevételek összesen: (14.+19.+22.)</t>
  </si>
  <si>
    <t>BEVÉTELEK ÖSSZESEN (13+23)</t>
  </si>
  <si>
    <t>Működési célú finanszírozási kiadások összesen: (14+…+22)</t>
  </si>
  <si>
    <t>KIADÁSOK ÖSSZESEN (13+23)</t>
  </si>
  <si>
    <t>Működési költségvetés kiadásai (1.1+…+1.6.)</t>
  </si>
  <si>
    <t>KÖLTSÉGVETÉSI KIADÁSOK ÖSSZESEN: (1+2)</t>
  </si>
  <si>
    <t>6.5.</t>
  </si>
  <si>
    <t>Belföldi finanszírozás kiadásai (6.1.+…+6.5.)</t>
  </si>
  <si>
    <t>Finanszírozási kiadások (4.+…+8.)</t>
  </si>
  <si>
    <t>Éves tervezett előirányzat (fő)</t>
  </si>
  <si>
    <t>Működési bevételek (1.1.+…+1.11.)</t>
  </si>
  <si>
    <t>Biztosító által feizetett kártérítés</t>
  </si>
  <si>
    <t xml:space="preserve"> - 2.3.-ból EU-s támogatás</t>
  </si>
  <si>
    <t>- 4.2.-ből EU-s támogatás</t>
  </si>
  <si>
    <t xml:space="preserve"> - 2.3.-ból EU-s forrásból tám. megvalósuló programok, projektek kiadásai</t>
  </si>
  <si>
    <t>Éves tervezett létszám előirányzat (fő)</t>
  </si>
  <si>
    <t>Működési bevétel</t>
  </si>
  <si>
    <t>Dáka, Nyárád, Pápadereske, Pápasalamon Óvoda Fenntartó Társulás</t>
  </si>
  <si>
    <t>Dáka Székhelyű Közös Fenntartású Napköziotthonos Óvoda</t>
  </si>
  <si>
    <t>2. melléklet az 5/2016. (V.9.) társulási tanács határozatához</t>
  </si>
  <si>
    <t>3. melléklet az 5/2016. (V.9.) társulási tanács határozatához</t>
  </si>
  <si>
    <t>4. melléklet az 5/2016. (V.9.) társulási tanács határozatához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</si>
</sst>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#,###"/>
  </numFmts>
  <fonts count="30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12"/>
      <color indexed="10"/>
      <name val="Times New Roman CE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i/>
      <sz val="10"/>
      <name val="Times New Roman CE"/>
      <charset val="238"/>
    </font>
    <font>
      <sz val="10"/>
      <name val="Times New Roman CE"/>
      <charset val="238"/>
    </font>
    <font>
      <b/>
      <i/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b/>
      <sz val="10"/>
      <name val="Times New Roman CE"/>
      <charset val="238"/>
    </font>
    <font>
      <i/>
      <sz val="11"/>
      <name val="Times New Roman CE"/>
      <charset val="238"/>
    </font>
    <font>
      <b/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240">
    <xf numFmtId="0" fontId="0" fillId="0" borderId="0" xfId="0"/>
    <xf numFmtId="164" fontId="6" fillId="0" borderId="0" xfId="5" applyNumberFormat="1" applyFont="1" applyFill="1" applyBorder="1" applyAlignment="1" applyProtection="1">
      <alignment vertical="center" wrapText="1"/>
    </xf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5" applyFont="1" applyFill="1" applyBorder="1" applyAlignment="1" applyProtection="1">
      <alignment horizontal="center" vertical="center" wrapText="1"/>
    </xf>
    <xf numFmtId="0" fontId="6" fillId="0" borderId="0" xfId="5" applyFont="1" applyFill="1" applyBorder="1" applyAlignment="1" applyProtection="1">
      <alignment vertical="center" wrapText="1"/>
    </xf>
    <xf numFmtId="164" fontId="6" fillId="0" borderId="1" xfId="5" applyNumberFormat="1" applyFont="1" applyFill="1" applyBorder="1" applyAlignment="1" applyProtection="1">
      <alignment horizontal="centerContinuous" vertical="center"/>
    </xf>
    <xf numFmtId="0" fontId="15" fillId="0" borderId="2" xfId="5" applyFont="1" applyFill="1" applyBorder="1" applyAlignment="1" applyProtection="1">
      <alignment horizontal="left" vertical="center" wrapText="1" indent="1"/>
    </xf>
    <xf numFmtId="0" fontId="15" fillId="0" borderId="3" xfId="5" applyFont="1" applyFill="1" applyBorder="1" applyAlignment="1" applyProtection="1">
      <alignment horizontal="left" vertical="center" wrapText="1" indent="1"/>
    </xf>
    <xf numFmtId="0" fontId="15" fillId="0" borderId="4" xfId="5" applyFont="1" applyFill="1" applyBorder="1" applyAlignment="1" applyProtection="1">
      <alignment horizontal="left" vertical="center" wrapText="1" indent="1"/>
    </xf>
    <xf numFmtId="49" fontId="15" fillId="0" borderId="5" xfId="5" applyNumberFormat="1" applyFont="1" applyFill="1" applyBorder="1" applyAlignment="1" applyProtection="1">
      <alignment horizontal="left" vertical="center" wrapText="1" indent="1"/>
    </xf>
    <xf numFmtId="49" fontId="15" fillId="0" borderId="6" xfId="5" applyNumberFormat="1" applyFont="1" applyFill="1" applyBorder="1" applyAlignment="1" applyProtection="1">
      <alignment horizontal="left" vertical="center" wrapText="1" indent="1"/>
    </xf>
    <xf numFmtId="49" fontId="15" fillId="0" borderId="7" xfId="5" applyNumberFormat="1" applyFont="1" applyFill="1" applyBorder="1" applyAlignment="1" applyProtection="1">
      <alignment horizontal="left" vertical="center" wrapText="1" indent="1"/>
    </xf>
    <xf numFmtId="49" fontId="15" fillId="0" borderId="8" xfId="5" applyNumberFormat="1" applyFont="1" applyFill="1" applyBorder="1" applyAlignment="1" applyProtection="1">
      <alignment horizontal="left" vertical="center" wrapText="1" indent="1"/>
    </xf>
    <xf numFmtId="49" fontId="15" fillId="0" borderId="9" xfId="5" applyNumberFormat="1" applyFont="1" applyFill="1" applyBorder="1" applyAlignment="1" applyProtection="1">
      <alignment horizontal="left" vertical="center" wrapText="1" indent="1"/>
    </xf>
    <xf numFmtId="0" fontId="14" fillId="0" borderId="10" xfId="5" applyFont="1" applyFill="1" applyBorder="1" applyAlignment="1" applyProtection="1">
      <alignment horizontal="left" vertical="center" wrapText="1" indent="1"/>
    </xf>
    <xf numFmtId="0" fontId="14" fillId="0" borderId="11" xfId="5" applyFont="1" applyFill="1" applyBorder="1" applyAlignment="1" applyProtection="1">
      <alignment horizontal="left" vertical="center" wrapText="1" indent="1"/>
    </xf>
    <xf numFmtId="0" fontId="15" fillId="0" borderId="12" xfId="5" applyFont="1" applyFill="1" applyBorder="1" applyAlignment="1" applyProtection="1">
      <alignment horizontal="left" vertical="center" wrapText="1" indent="2"/>
    </xf>
    <xf numFmtId="0" fontId="7" fillId="0" borderId="10" xfId="5" applyFont="1" applyFill="1" applyBorder="1" applyAlignment="1" applyProtection="1">
      <alignment horizontal="center" vertical="center" wrapText="1"/>
    </xf>
    <xf numFmtId="0" fontId="7" fillId="0" borderId="11" xfId="5" applyFont="1" applyFill="1" applyBorder="1" applyAlignment="1" applyProtection="1">
      <alignment horizontal="center" vertical="center" wrapText="1"/>
    </xf>
    <xf numFmtId="164" fontId="15" fillId="0" borderId="13" xfId="0" applyNumberFormat="1" applyFont="1" applyFill="1" applyBorder="1" applyAlignment="1" applyProtection="1">
      <alignment vertical="center" wrapText="1"/>
      <protection locked="0"/>
    </xf>
    <xf numFmtId="164" fontId="15" fillId="0" borderId="14" xfId="0" applyNumberFormat="1" applyFont="1" applyFill="1" applyBorder="1" applyAlignment="1" applyProtection="1">
      <alignment vertical="center" wrapText="1"/>
      <protection locked="0"/>
    </xf>
    <xf numFmtId="164" fontId="15" fillId="0" borderId="15" xfId="0" applyNumberFormat="1" applyFont="1" applyFill="1" applyBorder="1" applyAlignment="1" applyProtection="1">
      <alignment vertical="center" wrapText="1"/>
      <protection locked="0"/>
    </xf>
    <xf numFmtId="0" fontId="14" fillId="0" borderId="1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horizontal="center" vertical="center" wrapText="1"/>
    </xf>
    <xf numFmtId="0" fontId="14" fillId="0" borderId="11" xfId="5" applyFont="1" applyFill="1" applyBorder="1" applyAlignment="1" applyProtection="1">
      <alignment horizontal="center" vertical="center" wrapText="1"/>
    </xf>
    <xf numFmtId="0" fontId="14" fillId="0" borderId="16" xfId="5" applyFont="1" applyFill="1" applyBorder="1" applyAlignment="1" applyProtection="1">
      <alignment horizontal="center" vertical="center" wrapText="1"/>
    </xf>
    <xf numFmtId="0" fontId="19" fillId="0" borderId="2" xfId="5" applyFont="1" applyFill="1" applyBorder="1" applyAlignment="1" applyProtection="1">
      <alignment horizontal="left" vertical="center" wrapText="1" indent="1"/>
    </xf>
    <xf numFmtId="164" fontId="6" fillId="0" borderId="0" xfId="5" applyNumberFormat="1" applyFont="1" applyFill="1" applyBorder="1" applyAlignment="1" applyProtection="1">
      <alignment horizontal="centerContinuous" vertical="center"/>
    </xf>
    <xf numFmtId="0" fontId="7" fillId="0" borderId="16" xfId="5" applyFont="1" applyFill="1" applyBorder="1" applyAlignment="1" applyProtection="1">
      <alignment horizontal="center" vertical="center" wrapText="1"/>
    </xf>
    <xf numFmtId="164" fontId="15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1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1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14" fillId="0" borderId="16" xfId="0" applyNumberFormat="1" applyFont="1" applyFill="1" applyBorder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164" fontId="19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3" fontId="4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23" xfId="5" applyFont="1" applyFill="1" applyBorder="1" applyAlignment="1" applyProtection="1">
      <alignment horizontal="left" vertical="center" wrapText="1" indent="1"/>
    </xf>
    <xf numFmtId="0" fontId="15" fillId="0" borderId="0" xfId="5" applyFont="1" applyFill="1" applyBorder="1" applyAlignment="1" applyProtection="1">
      <alignment horizontal="left" indent="1"/>
    </xf>
    <xf numFmtId="0" fontId="21" fillId="0" borderId="11" xfId="5" applyFont="1" applyFill="1" applyBorder="1" applyAlignment="1" applyProtection="1">
      <alignment horizontal="left" vertical="center" wrapText="1" indent="1"/>
    </xf>
    <xf numFmtId="164" fontId="18" fillId="0" borderId="10" xfId="0" applyNumberFormat="1" applyFont="1" applyFill="1" applyBorder="1" applyAlignment="1" applyProtection="1">
      <alignment horizontal="left" vertical="center" wrapText="1" indent="1"/>
    </xf>
    <xf numFmtId="164" fontId="18" fillId="0" borderId="16" xfId="0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right"/>
    </xf>
    <xf numFmtId="164" fontId="21" fillId="0" borderId="1" xfId="5" applyNumberFormat="1" applyFont="1" applyFill="1" applyBorder="1" applyAlignment="1" applyProtection="1">
      <alignment horizontal="left" vertical="center"/>
    </xf>
    <xf numFmtId="0" fontId="15" fillId="0" borderId="2" xfId="5" applyFont="1" applyFill="1" applyBorder="1" applyAlignment="1" applyProtection="1">
      <alignment horizontal="left" vertical="center" wrapText="1" indent="5"/>
    </xf>
    <xf numFmtId="0" fontId="15" fillId="0" borderId="3" xfId="5" applyFont="1" applyFill="1" applyBorder="1" applyAlignment="1" applyProtection="1">
      <alignment horizontal="left" vertical="center" wrapText="1" indent="2"/>
    </xf>
    <xf numFmtId="0" fontId="10" fillId="0" borderId="0" xfId="5" applyFill="1" applyProtection="1"/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7" fillId="0" borderId="10" xfId="0" applyNumberFormat="1" applyFont="1" applyFill="1" applyBorder="1" applyAlignment="1" applyProtection="1">
      <alignment horizontal="center" vertical="center" wrapText="1"/>
    </xf>
    <xf numFmtId="164" fontId="7" fillId="0" borderId="11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26" xfId="0" applyFont="1" applyFill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7" fillId="0" borderId="27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164" fontId="7" fillId="0" borderId="29" xfId="0" applyNumberFormat="1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left" vertical="center" wrapText="1" indent="1"/>
    </xf>
    <xf numFmtId="0" fontId="15" fillId="0" borderId="3" xfId="0" applyFont="1" applyFill="1" applyBorder="1" applyAlignment="1" applyProtection="1">
      <alignment horizontal="left" vertical="center" wrapText="1" indent="1"/>
    </xf>
    <xf numFmtId="0" fontId="14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4" fontId="14" fillId="0" borderId="32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19" fillId="0" borderId="2" xfId="5" applyFont="1" applyFill="1" applyBorder="1" applyAlignment="1" applyProtection="1">
      <alignment horizontal="left" vertical="center" wrapText="1" indent="2"/>
    </xf>
    <xf numFmtId="0" fontId="19" fillId="0" borderId="34" xfId="5" applyFont="1" applyFill="1" applyBorder="1" applyAlignment="1" applyProtection="1">
      <alignment horizontal="left" vertical="center" wrapText="1" indent="2"/>
    </xf>
    <xf numFmtId="164" fontId="19" fillId="0" borderId="13" xfId="0" applyNumberFormat="1" applyFont="1" applyFill="1" applyBorder="1" applyAlignment="1" applyProtection="1">
      <alignment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 indent="1"/>
    </xf>
    <xf numFmtId="0" fontId="19" fillId="0" borderId="3" xfId="5" applyFont="1" applyFill="1" applyBorder="1" applyAlignment="1" applyProtection="1">
      <alignment horizontal="left" vertical="center" wrapText="1" indent="1"/>
    </xf>
    <xf numFmtId="164" fontId="19" fillId="0" borderId="20" xfId="0" applyNumberFormat="1" applyFont="1" applyFill="1" applyBorder="1" applyAlignment="1" applyProtection="1">
      <alignment vertical="center" wrapText="1"/>
      <protection locked="0"/>
    </xf>
    <xf numFmtId="0" fontId="19" fillId="0" borderId="4" xfId="0" applyFont="1" applyFill="1" applyBorder="1" applyAlignment="1" applyProtection="1">
      <alignment horizontal="left" vertical="center" wrapText="1" indent="1"/>
    </xf>
    <xf numFmtId="164" fontId="19" fillId="0" borderId="21" xfId="0" applyNumberFormat="1" applyFont="1" applyFill="1" applyBorder="1" applyAlignment="1" applyProtection="1">
      <alignment vertical="center" wrapText="1"/>
      <protection locked="0"/>
    </xf>
    <xf numFmtId="0" fontId="19" fillId="0" borderId="34" xfId="0" applyFont="1" applyFill="1" applyBorder="1" applyAlignment="1" applyProtection="1">
      <alignment horizontal="left" vertical="center" wrapText="1" indent="1"/>
    </xf>
    <xf numFmtId="164" fontId="1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6" xfId="0" applyNumberFormat="1" applyFont="1" applyFill="1" applyBorder="1" applyAlignment="1" applyProtection="1">
      <alignment horizontal="right" vertical="center" wrapText="1" indent="1"/>
    </xf>
    <xf numFmtId="164" fontId="19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6" xfId="5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6" xfId="5" applyNumberFormat="1" applyFont="1" applyFill="1" applyBorder="1" applyAlignment="1" applyProtection="1">
      <alignment horizontal="right" vertical="center" wrapText="1" indent="1"/>
    </xf>
    <xf numFmtId="164" fontId="15" fillId="0" borderId="15" xfId="5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13" xfId="5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3" xfId="5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14" xfId="5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6" xfId="5" applyNumberFormat="1" applyFont="1" applyFill="1" applyBorder="1" applyAlignment="1" applyProtection="1">
      <alignment horizontal="right" vertical="center" wrapText="1" indent="1"/>
    </xf>
    <xf numFmtId="164" fontId="18" fillId="0" borderId="35" xfId="5" applyNumberFormat="1" applyFont="1" applyFill="1" applyBorder="1" applyAlignment="1" applyProtection="1">
      <alignment horizontal="right" vertical="center" wrapText="1" indent="1"/>
    </xf>
    <xf numFmtId="0" fontId="19" fillId="0" borderId="20" xfId="5" applyFont="1" applyFill="1" applyBorder="1" applyAlignment="1" applyProtection="1">
      <alignment horizontal="right" vertical="center" wrapText="1" indent="1"/>
      <protection locked="0"/>
    </xf>
    <xf numFmtId="164" fontId="18" fillId="0" borderId="16" xfId="5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35" xfId="5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0" applyFont="1" applyFill="1" applyAlignment="1" applyProtection="1">
      <alignment horizontal="right"/>
    </xf>
    <xf numFmtId="0" fontId="14" fillId="0" borderId="11" xfId="0" applyFont="1" applyFill="1" applyBorder="1" applyAlignment="1" applyProtection="1">
      <alignment horizontal="left" vertical="center" wrapText="1" indent="1"/>
    </xf>
    <xf numFmtId="0" fontId="18" fillId="0" borderId="10" xfId="0" applyFont="1" applyFill="1" applyBorder="1" applyAlignment="1" applyProtection="1">
      <alignment horizontal="center" vertical="center" wrapText="1"/>
    </xf>
    <xf numFmtId="164" fontId="14" fillId="0" borderId="16" xfId="0" applyNumberFormat="1" applyFont="1" applyFill="1" applyBorder="1" applyAlignment="1" applyProtection="1">
      <alignment vertical="center" wrapText="1"/>
      <protection locked="0"/>
    </xf>
    <xf numFmtId="0" fontId="24" fillId="0" borderId="0" xfId="0" applyFont="1" applyFill="1" applyAlignment="1" applyProtection="1">
      <alignment horizontal="left" vertical="center" wrapText="1"/>
    </xf>
    <xf numFmtId="0" fontId="24" fillId="0" borderId="0" xfId="0" applyFont="1" applyFill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quotePrefix="1" applyFont="1" applyFill="1" applyBorder="1" applyAlignment="1" applyProtection="1">
      <alignment horizontal="right" vertical="center"/>
    </xf>
    <xf numFmtId="0" fontId="7" fillId="0" borderId="34" xfId="0" applyFont="1" applyFill="1" applyBorder="1" applyAlignment="1" applyProtection="1">
      <alignment horizontal="center" vertical="center"/>
    </xf>
    <xf numFmtId="0" fontId="7" fillId="0" borderId="36" xfId="0" applyFont="1" applyFill="1" applyBorder="1" applyAlignment="1" applyProtection="1">
      <alignment horizontal="center" vertical="center"/>
    </xf>
    <xf numFmtId="49" fontId="7" fillId="0" borderId="21" xfId="0" applyNumberFormat="1" applyFont="1" applyFill="1" applyBorder="1" applyAlignment="1" applyProtection="1">
      <alignment horizontal="right" vertical="center"/>
    </xf>
    <xf numFmtId="164" fontId="28" fillId="0" borderId="0" xfId="0" applyNumberFormat="1" applyFont="1" applyFill="1" applyAlignment="1" applyProtection="1">
      <alignment horizontal="right" vertical="center"/>
      <protection locked="0"/>
    </xf>
    <xf numFmtId="0" fontId="19" fillId="0" borderId="19" xfId="5" applyFont="1" applyFill="1" applyBorder="1" applyAlignment="1" applyProtection="1">
      <alignment horizontal="right" vertical="center" wrapText="1" indent="1"/>
      <protection locked="0"/>
    </xf>
    <xf numFmtId="0" fontId="19" fillId="0" borderId="12" xfId="5" applyFont="1" applyFill="1" applyBorder="1" applyAlignment="1" applyProtection="1">
      <alignment horizontal="left" vertical="center" wrapText="1" indent="2"/>
    </xf>
    <xf numFmtId="164" fontId="19" fillId="0" borderId="14" xfId="5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16" xfId="5" applyFont="1" applyFill="1" applyBorder="1" applyAlignment="1" applyProtection="1">
      <alignment horizontal="right" vertical="center" wrapText="1" indent="1"/>
      <protection locked="0"/>
    </xf>
    <xf numFmtId="0" fontId="18" fillId="0" borderId="11" xfId="5" applyFont="1" applyFill="1" applyBorder="1" applyAlignment="1" applyProtection="1">
      <alignment horizontal="left" vertical="center" wrapText="1" indent="1"/>
    </xf>
    <xf numFmtId="0" fontId="15" fillId="0" borderId="0" xfId="5" applyFont="1" applyFill="1" applyProtection="1"/>
    <xf numFmtId="0" fontId="13" fillId="0" borderId="0" xfId="5" applyFont="1" applyFill="1" applyProtection="1"/>
    <xf numFmtId="0" fontId="17" fillId="0" borderId="0" xfId="5" applyFont="1" applyFill="1" applyProtection="1"/>
    <xf numFmtId="164" fontId="19" fillId="0" borderId="19" xfId="5" applyNumberFormat="1" applyFont="1" applyFill="1" applyBorder="1" applyAlignment="1" applyProtection="1">
      <alignment horizontal="right" vertical="center" wrapText="1" indent="1"/>
    </xf>
    <xf numFmtId="164" fontId="19" fillId="0" borderId="16" xfId="5" applyNumberFormat="1" applyFont="1" applyFill="1" applyBorder="1" applyAlignment="1" applyProtection="1">
      <alignment horizontal="right" vertical="center" wrapText="1" indent="1"/>
    </xf>
    <xf numFmtId="164" fontId="6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5" fillId="0" borderId="0" xfId="0" applyNumberFormat="1" applyFont="1" applyFill="1" applyAlignment="1" applyProtection="1">
      <alignment horizontal="right" vertical="center"/>
    </xf>
    <xf numFmtId="164" fontId="7" fillId="0" borderId="10" xfId="0" applyNumberFormat="1" applyFont="1" applyFill="1" applyBorder="1" applyAlignment="1" applyProtection="1">
      <alignment horizontal="centerContinuous" vertical="center" wrapText="1"/>
    </xf>
    <xf numFmtId="164" fontId="7" fillId="0" borderId="11" xfId="0" applyNumberFormat="1" applyFont="1" applyFill="1" applyBorder="1" applyAlignment="1" applyProtection="1">
      <alignment horizontal="centerContinuous" vertical="center" wrapText="1"/>
    </xf>
    <xf numFmtId="164" fontId="7" fillId="0" borderId="16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18" fillId="0" borderId="10" xfId="0" applyNumberFormat="1" applyFont="1" applyFill="1" applyBorder="1" applyAlignment="1" applyProtection="1">
      <alignment horizontal="center" vertical="center" wrapText="1"/>
    </xf>
    <xf numFmtId="164" fontId="18" fillId="0" borderId="16" xfId="0" applyNumberFormat="1" applyFont="1" applyFill="1" applyBorder="1" applyAlignment="1" applyProtection="1">
      <alignment horizontal="center" vertical="center" wrapText="1"/>
    </xf>
    <xf numFmtId="164" fontId="18" fillId="0" borderId="0" xfId="0" applyNumberFormat="1" applyFont="1" applyFill="1" applyAlignment="1" applyProtection="1">
      <alignment horizontal="center" vertical="center" wrapText="1"/>
    </xf>
    <xf numFmtId="164" fontId="15" fillId="0" borderId="7" xfId="0" applyNumberFormat="1" applyFont="1" applyFill="1" applyBorder="1" applyAlignment="1" applyProtection="1">
      <alignment horizontal="left" vertical="center" wrapText="1" indent="1"/>
    </xf>
    <xf numFmtId="164" fontId="15" fillId="0" borderId="6" xfId="0" applyNumberFormat="1" applyFont="1" applyFill="1" applyBorder="1" applyAlignment="1" applyProtection="1">
      <alignment horizontal="left" vertical="center" wrapText="1" indent="1"/>
    </xf>
    <xf numFmtId="164" fontId="19" fillId="0" borderId="6" xfId="0" applyNumberFormat="1" applyFont="1" applyFill="1" applyBorder="1" applyAlignment="1" applyProtection="1">
      <alignment horizontal="left" vertical="center" wrapText="1" indent="1"/>
    </xf>
    <xf numFmtId="164" fontId="19" fillId="0" borderId="5" xfId="0" applyNumberFormat="1" applyFont="1" applyFill="1" applyBorder="1" applyAlignment="1" applyProtection="1">
      <alignment horizontal="left" vertical="center" wrapText="1" indent="1"/>
    </xf>
    <xf numFmtId="164" fontId="22" fillId="0" borderId="6" xfId="0" applyNumberFormat="1" applyFont="1" applyFill="1" applyBorder="1" applyAlignment="1" applyProtection="1">
      <alignment horizontal="left" vertical="center" wrapText="1" indent="1"/>
    </xf>
    <xf numFmtId="164" fontId="19" fillId="0" borderId="5" xfId="0" applyNumberFormat="1" applyFont="1" applyFill="1" applyBorder="1" applyAlignment="1" applyProtection="1">
      <alignment horizontal="left" vertical="center" wrapText="1" indent="2"/>
    </xf>
    <xf numFmtId="164" fontId="20" fillId="0" borderId="10" xfId="0" applyNumberFormat="1" applyFont="1" applyFill="1" applyBorder="1" applyAlignment="1" applyProtection="1">
      <alignment horizontal="left" vertical="center" wrapText="1" indent="1"/>
    </xf>
    <xf numFmtId="164" fontId="17" fillId="0" borderId="0" xfId="0" applyNumberFormat="1" applyFont="1" applyFill="1" applyAlignment="1" applyProtection="1">
      <alignment vertical="center" wrapText="1"/>
    </xf>
    <xf numFmtId="164" fontId="18" fillId="0" borderId="17" xfId="0" applyNumberFormat="1" applyFont="1" applyFill="1" applyBorder="1" applyAlignment="1" applyProtection="1">
      <alignment horizontal="left" vertical="center" wrapText="1" indent="1"/>
    </xf>
    <xf numFmtId="0" fontId="7" fillId="0" borderId="2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19" fillId="0" borderId="38" xfId="0" applyFont="1" applyFill="1" applyBorder="1" applyAlignment="1" applyProtection="1">
      <alignment horizontal="left" vertical="center" wrapText="1" indent="1"/>
    </xf>
    <xf numFmtId="0" fontId="14" fillId="0" borderId="39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164" fontId="14" fillId="0" borderId="36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left" vertical="center" wrapText="1" indent="1"/>
    </xf>
    <xf numFmtId="0" fontId="7" fillId="0" borderId="40" xfId="0" applyFont="1" applyFill="1" applyBorder="1" applyAlignment="1" applyProtection="1">
      <alignment horizontal="center" vertical="center" wrapText="1"/>
    </xf>
    <xf numFmtId="164" fontId="7" fillId="0" borderId="41" xfId="0" applyNumberFormat="1" applyFont="1" applyFill="1" applyBorder="1" applyAlignment="1" applyProtection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</xf>
    <xf numFmtId="0" fontId="15" fillId="0" borderId="12" xfId="5" applyFont="1" applyFill="1" applyBorder="1" applyAlignment="1" applyProtection="1">
      <alignment horizontal="left" vertical="center" wrapText="1" indent="1"/>
    </xf>
    <xf numFmtId="49" fontId="15" fillId="0" borderId="5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left" vertical="center" wrapText="1" indent="1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164" fontId="19" fillId="0" borderId="35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4" fontId="3" fillId="0" borderId="0" xfId="0" applyNumberFormat="1" applyFont="1" applyFill="1" applyAlignment="1" applyProtection="1">
      <alignment vertical="center" wrapText="1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49" fontId="15" fillId="0" borderId="6" xfId="0" applyNumberFormat="1" applyFont="1" applyFill="1" applyBorder="1" applyAlignment="1" applyProtection="1">
      <alignment horizontal="center" vertical="center" wrapText="1"/>
    </xf>
    <xf numFmtId="49" fontId="19" fillId="0" borderId="22" xfId="0" applyNumberFormat="1" applyFont="1" applyFill="1" applyBorder="1" applyAlignment="1" applyProtection="1">
      <alignment horizontal="center" vertical="center" wrapText="1"/>
    </xf>
    <xf numFmtId="164" fontId="1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0" fontId="15" fillId="0" borderId="38" xfId="5" applyFont="1" applyFill="1" applyBorder="1" applyAlignment="1" applyProtection="1">
      <alignment horizontal="left" vertical="center" wrapText="1" indent="1"/>
    </xf>
    <xf numFmtId="164" fontId="15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18" xfId="5" quotePrefix="1" applyFont="1" applyFill="1" applyBorder="1" applyAlignment="1" applyProtection="1">
      <alignment horizontal="left" vertical="center" wrapText="1" indent="1"/>
    </xf>
    <xf numFmtId="0" fontId="19" fillId="0" borderId="18" xfId="5" applyFont="1" applyFill="1" applyBorder="1" applyAlignment="1" applyProtection="1">
      <alignment horizontal="left" vertical="center" wrapText="1" indent="1"/>
    </xf>
    <xf numFmtId="164" fontId="18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32" xfId="0" applyNumberFormat="1" applyFont="1" applyFill="1" applyBorder="1" applyAlignment="1" applyProtection="1">
      <alignment horizontal="right" vertical="center" wrapText="1" indent="1"/>
    </xf>
    <xf numFmtId="0" fontId="29" fillId="0" borderId="10" xfId="0" applyFont="1" applyBorder="1" applyAlignment="1" applyProtection="1">
      <alignment horizontal="center" vertical="center" wrapText="1"/>
    </xf>
    <xf numFmtId="0" fontId="26" fillId="0" borderId="33" xfId="0" applyFont="1" applyBorder="1" applyAlignment="1" applyProtection="1">
      <alignment horizontal="left" wrapText="1" indent="1"/>
    </xf>
    <xf numFmtId="164" fontId="14" fillId="0" borderId="32" xfId="0" applyNumberFormat="1" applyFont="1" applyFill="1" applyBorder="1" applyAlignment="1" applyProtection="1">
      <alignment horizontal="right" vertical="center" wrapText="1" indent="1"/>
    </xf>
    <xf numFmtId="0" fontId="7" fillId="0" borderId="11" xfId="0" applyFont="1" applyFill="1" applyBorder="1" applyAlignment="1" applyProtection="1">
      <alignment horizontal="left" vertical="center" wrapText="1" indent="1"/>
    </xf>
    <xf numFmtId="164" fontId="14" fillId="0" borderId="16" xfId="0" applyNumberFormat="1" applyFont="1" applyFill="1" applyBorder="1" applyAlignment="1" applyProtection="1">
      <alignment horizontal="right" vertical="center" wrapText="1" indent="1"/>
    </xf>
    <xf numFmtId="164" fontId="18" fillId="0" borderId="19" xfId="0" applyNumberFormat="1" applyFont="1" applyFill="1" applyBorder="1" applyAlignment="1" applyProtection="1">
      <alignment horizontal="righ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4" fillId="0" borderId="43" xfId="0" applyNumberFormat="1" applyFont="1" applyFill="1" applyBorder="1" applyAlignment="1" applyProtection="1">
      <alignment horizontal="left" vertical="center" wrapText="1" indent="1"/>
    </xf>
    <xf numFmtId="0" fontId="15" fillId="0" borderId="44" xfId="5" applyFont="1" applyFill="1" applyBorder="1" applyAlignment="1" applyProtection="1">
      <alignment horizontal="left" vertical="center" wrapText="1" indent="1"/>
    </xf>
    <xf numFmtId="49" fontId="15" fillId="0" borderId="22" xfId="5" applyNumberFormat="1" applyFont="1" applyFill="1" applyBorder="1" applyAlignment="1" applyProtection="1">
      <alignment horizontal="left" vertical="center" wrapText="1" indent="1"/>
    </xf>
    <xf numFmtId="0" fontId="15" fillId="0" borderId="0" xfId="5" applyFont="1" applyFill="1" applyBorder="1" applyAlignment="1" applyProtection="1">
      <alignment horizontal="left" vertical="center" wrapText="1" indent="1"/>
    </xf>
    <xf numFmtId="0" fontId="14" fillId="0" borderId="24" xfId="5" applyFont="1" applyFill="1" applyBorder="1" applyAlignment="1" applyProtection="1">
      <alignment horizontal="left" vertical="center" wrapText="1" indent="1"/>
    </xf>
    <xf numFmtId="0" fontId="14" fillId="0" borderId="23" xfId="5" applyFont="1" applyFill="1" applyBorder="1" applyAlignment="1" applyProtection="1">
      <alignment vertical="center" wrapText="1"/>
    </xf>
    <xf numFmtId="0" fontId="15" fillId="0" borderId="2" xfId="5" applyFont="1" applyFill="1" applyBorder="1" applyAlignment="1" applyProtection="1">
      <alignment horizontal="left" indent="6"/>
    </xf>
    <xf numFmtId="0" fontId="15" fillId="0" borderId="2" xfId="5" applyFont="1" applyFill="1" applyBorder="1" applyAlignment="1" applyProtection="1">
      <alignment horizontal="left" vertical="center" wrapText="1" indent="6"/>
    </xf>
    <xf numFmtId="0" fontId="15" fillId="0" borderId="12" xfId="5" applyFont="1" applyFill="1" applyBorder="1" applyAlignment="1" applyProtection="1">
      <alignment horizontal="left" vertical="center" wrapText="1" indent="6"/>
    </xf>
    <xf numFmtId="164" fontId="14" fillId="0" borderId="25" xfId="5" applyNumberFormat="1" applyFont="1" applyFill="1" applyBorder="1" applyAlignment="1" applyProtection="1">
      <alignment horizontal="right" vertical="center" wrapText="1" indent="1"/>
    </xf>
    <xf numFmtId="164" fontId="15" fillId="0" borderId="21" xfId="5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20" xfId="5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42" xfId="0" applyNumberFormat="1" applyFont="1" applyFill="1" applyBorder="1" applyAlignment="1" applyProtection="1">
      <alignment horizontal="left" vertical="center" wrapText="1" indent="1"/>
    </xf>
    <xf numFmtId="164" fontId="19" fillId="0" borderId="6" xfId="0" applyNumberFormat="1" applyFont="1" applyFill="1" applyBorder="1" applyAlignment="1" applyProtection="1">
      <alignment horizontal="left" vertical="center" wrapText="1" indent="2"/>
    </xf>
    <xf numFmtId="0" fontId="15" fillId="0" borderId="34" xfId="5" applyFont="1" applyFill="1" applyBorder="1" applyAlignment="1" applyProtection="1">
      <alignment horizontal="left" vertical="center" wrapText="1" indent="7"/>
    </xf>
    <xf numFmtId="164" fontId="18" fillId="0" borderId="30" xfId="0" applyNumberFormat="1" applyFont="1" applyFill="1" applyBorder="1" applyAlignment="1" applyProtection="1">
      <alignment horizontal="center" vertical="center" wrapText="1"/>
    </xf>
    <xf numFmtId="164" fontId="0" fillId="0" borderId="45" xfId="0" applyNumberFormat="1" applyFill="1" applyBorder="1" applyAlignment="1" applyProtection="1">
      <alignment horizontal="left" vertical="center" wrapText="1" indent="1"/>
    </xf>
    <xf numFmtId="164" fontId="0" fillId="0" borderId="27" xfId="0" applyNumberFormat="1" applyFill="1" applyBorder="1" applyAlignment="1" applyProtection="1">
      <alignment horizontal="left" vertical="center" wrapText="1" indent="1"/>
    </xf>
    <xf numFmtId="164" fontId="27" fillId="0" borderId="30" xfId="0" applyNumberFormat="1" applyFont="1" applyFill="1" applyBorder="1" applyAlignment="1" applyProtection="1">
      <alignment horizontal="left" vertical="center" wrapText="1" indent="1"/>
    </xf>
    <xf numFmtId="164" fontId="0" fillId="0" borderId="27" xfId="0" applyNumberFormat="1" applyFont="1" applyFill="1" applyBorder="1" applyAlignment="1" applyProtection="1">
      <alignment horizontal="left" vertical="center" wrapText="1" indent="1"/>
    </xf>
    <xf numFmtId="164" fontId="24" fillId="0" borderId="27" xfId="0" applyNumberFormat="1" applyFont="1" applyFill="1" applyBorder="1" applyAlignment="1" applyProtection="1">
      <alignment horizontal="left" vertical="center" wrapText="1" indent="1"/>
    </xf>
    <xf numFmtId="164" fontId="24" fillId="0" borderId="42" xfId="0" applyNumberFormat="1" applyFont="1" applyFill="1" applyBorder="1" applyAlignment="1" applyProtection="1">
      <alignment horizontal="left" vertical="center" wrapText="1" indent="1"/>
    </xf>
    <xf numFmtId="164" fontId="22" fillId="0" borderId="13" xfId="0" applyNumberFormat="1" applyFont="1" applyFill="1" applyBorder="1" applyAlignment="1" applyProtection="1">
      <alignment horizontal="right" vertical="center" wrapText="1" indent="1"/>
    </xf>
    <xf numFmtId="164" fontId="0" fillId="0" borderId="46" xfId="0" applyNumberFormat="1" applyFont="1" applyFill="1" applyBorder="1" applyAlignment="1" applyProtection="1">
      <alignment horizontal="left" vertical="center" wrapText="1" indent="1"/>
    </xf>
    <xf numFmtId="164" fontId="22" fillId="0" borderId="24" xfId="0" applyNumberFormat="1" applyFont="1" applyFill="1" applyBorder="1" applyAlignment="1" applyProtection="1">
      <alignment horizontal="left" vertical="center" wrapText="1" indent="1"/>
    </xf>
    <xf numFmtId="164" fontId="22" fillId="0" borderId="25" xfId="0" applyNumberFormat="1" applyFont="1" applyFill="1" applyBorder="1" applyAlignment="1" applyProtection="1">
      <alignment horizontal="right" vertical="center" wrapText="1" indent="1"/>
    </xf>
    <xf numFmtId="164" fontId="15" fillId="0" borderId="22" xfId="0" applyNumberFormat="1" applyFont="1" applyFill="1" applyBorder="1" applyAlignment="1" applyProtection="1">
      <alignment horizontal="left" vertical="center" wrapText="1" indent="1"/>
    </xf>
    <xf numFmtId="164" fontId="19" fillId="0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8" xfId="0" applyNumberFormat="1" applyFont="1" applyFill="1" applyBorder="1" applyAlignment="1" applyProtection="1">
      <alignment horizontal="left" vertical="center" wrapText="1" indent="1"/>
    </xf>
    <xf numFmtId="164" fontId="28" fillId="0" borderId="0" xfId="0" applyNumberFormat="1" applyFont="1" applyFill="1" applyAlignment="1" applyProtection="1">
      <alignment horizontal="right" vertical="center"/>
    </xf>
    <xf numFmtId="49" fontId="15" fillId="0" borderId="22" xfId="0" applyNumberFormat="1" applyFont="1" applyFill="1" applyBorder="1" applyAlignment="1" applyProtection="1">
      <alignment horizontal="center" vertical="center" wrapText="1"/>
    </xf>
    <xf numFmtId="164" fontId="15" fillId="0" borderId="21" xfId="0" applyNumberFormat="1" applyFont="1" applyFill="1" applyBorder="1" applyAlignment="1" applyProtection="1">
      <alignment vertical="center" wrapText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/>
    </xf>
    <xf numFmtId="0" fontId="15" fillId="0" borderId="34" xfId="5" applyFont="1" applyFill="1" applyBorder="1" applyAlignment="1" applyProtection="1">
      <alignment horizontal="left" vertical="center" wrapText="1" indent="1"/>
    </xf>
    <xf numFmtId="164" fontId="15" fillId="0" borderId="20" xfId="0" applyNumberFormat="1" applyFont="1" applyFill="1" applyBorder="1" applyAlignment="1" applyProtection="1">
      <alignment vertical="center" wrapText="1"/>
      <protection locked="0"/>
    </xf>
    <xf numFmtId="164" fontId="25" fillId="0" borderId="1" xfId="5" applyNumberFormat="1" applyFont="1" applyFill="1" applyBorder="1" applyAlignment="1" applyProtection="1">
      <alignment horizontal="left" vertical="center"/>
    </xf>
    <xf numFmtId="0" fontId="19" fillId="0" borderId="47" xfId="5" applyFont="1" applyFill="1" applyBorder="1" applyAlignment="1" applyProtection="1">
      <alignment horizontal="left" vertical="center" wrapText="1"/>
    </xf>
    <xf numFmtId="164" fontId="6" fillId="0" borderId="0" xfId="5" applyNumberFormat="1" applyFont="1" applyFill="1" applyBorder="1" applyAlignment="1" applyProtection="1">
      <alignment horizontal="center" vertical="center"/>
    </xf>
    <xf numFmtId="0" fontId="19" fillId="0" borderId="0" xfId="5" applyFont="1" applyFill="1" applyBorder="1" applyAlignment="1" applyProtection="1">
      <alignment horizontal="left" vertical="center" wrapText="1"/>
    </xf>
    <xf numFmtId="0" fontId="16" fillId="0" borderId="0" xfId="5" applyFont="1" applyFill="1" applyAlignment="1" applyProtection="1">
      <alignment horizontal="center" wrapText="1"/>
    </xf>
    <xf numFmtId="0" fontId="16" fillId="0" borderId="0" xfId="5" applyFont="1" applyFill="1" applyAlignment="1" applyProtection="1">
      <alignment horizontal="center"/>
    </xf>
    <xf numFmtId="164" fontId="23" fillId="0" borderId="0" xfId="0" applyNumberFormat="1" applyFont="1" applyFill="1" applyAlignment="1" applyProtection="1">
      <alignment horizontal="center" textRotation="180" wrapText="1"/>
    </xf>
    <xf numFmtId="164" fontId="20" fillId="0" borderId="48" xfId="0" applyNumberFormat="1" applyFont="1" applyFill="1" applyBorder="1" applyAlignment="1" applyProtection="1">
      <alignment horizontal="center" vertical="center" wrapText="1"/>
    </xf>
    <xf numFmtId="164" fontId="20" fillId="0" borderId="49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4" fillId="0" borderId="30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horizontal="left" vertical="center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9" xfId="0" applyFont="1" applyFill="1" applyBorder="1" applyAlignment="1" applyProtection="1">
      <alignment horizontal="center" vertical="center" wrapText="1"/>
    </xf>
  </cellXfs>
  <cellStyles count="6">
    <cellStyle name="Ezres 2" xfId="1"/>
    <cellStyle name="Ezres 3" xfId="2"/>
    <cellStyle name="Hiperhivatkozás" xfId="3"/>
    <cellStyle name="Már látott hiperhivatkozás" xfId="4"/>
    <cellStyle name="Normál" xfId="0" builtinId="0"/>
    <cellStyle name="Normál_KVRENMUNKA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2"/>
  <dimension ref="A1:E100"/>
  <sheetViews>
    <sheetView tabSelected="1" view="pageLayout" topLeftCell="A40" zoomScaleNormal="115" workbookViewId="0">
      <selection activeCell="D48" sqref="D48"/>
    </sheetView>
  </sheetViews>
  <sheetFormatPr defaultRowHeight="15.75"/>
  <cols>
    <col min="1" max="1" width="8.5" style="55" customWidth="1"/>
    <col min="2" max="2" width="71.1640625" style="55" customWidth="1"/>
    <col min="3" max="3" width="16.6640625" style="55" customWidth="1"/>
    <col min="4" max="16384" width="9.33203125" style="55"/>
  </cols>
  <sheetData>
    <row r="1" spans="1:3" ht="15.95" customHeight="1">
      <c r="A1" s="28" t="s">
        <v>0</v>
      </c>
      <c r="B1" s="28"/>
      <c r="C1" s="28"/>
    </row>
    <row r="2" spans="1:3" ht="15.95" customHeight="1" thickBot="1">
      <c r="A2" s="52" t="s">
        <v>72</v>
      </c>
      <c r="B2" s="6"/>
      <c r="C2" s="51" t="s">
        <v>67</v>
      </c>
    </row>
    <row r="3" spans="1:3" ht="38.1" customHeight="1" thickBot="1">
      <c r="A3" s="18" t="s">
        <v>43</v>
      </c>
      <c r="B3" s="19" t="s">
        <v>2</v>
      </c>
      <c r="C3" s="29" t="s">
        <v>242</v>
      </c>
    </row>
    <row r="4" spans="1:3" s="122" customFormat="1" ht="12" customHeight="1" thickBot="1">
      <c r="A4" s="24">
        <v>1</v>
      </c>
      <c r="B4" s="25">
        <v>2</v>
      </c>
      <c r="C4" s="26">
        <v>3</v>
      </c>
    </row>
    <row r="5" spans="1:3" s="123" customFormat="1" ht="12" customHeight="1" thickBot="1">
      <c r="A5" s="15" t="s">
        <v>3</v>
      </c>
      <c r="B5" s="16" t="s">
        <v>95</v>
      </c>
      <c r="C5" s="94">
        <v>40480</v>
      </c>
    </row>
    <row r="6" spans="1:3" s="123" customFormat="1" ht="12" customHeight="1" thickBot="1">
      <c r="A6" s="15" t="s">
        <v>4</v>
      </c>
      <c r="B6" s="16" t="s">
        <v>96</v>
      </c>
      <c r="C6" s="94"/>
    </row>
    <row r="7" spans="1:3" s="123" customFormat="1" ht="12" customHeight="1" thickBot="1">
      <c r="A7" s="15" t="s">
        <v>5</v>
      </c>
      <c r="B7" s="16" t="s">
        <v>97</v>
      </c>
      <c r="C7" s="94"/>
    </row>
    <row r="8" spans="1:3" s="123" customFormat="1" ht="12" customHeight="1" thickBot="1">
      <c r="A8" s="15" t="s">
        <v>6</v>
      </c>
      <c r="B8" s="16" t="s">
        <v>98</v>
      </c>
      <c r="C8" s="95">
        <f>SUM(C9:C13)</f>
        <v>992</v>
      </c>
    </row>
    <row r="9" spans="1:3" s="123" customFormat="1" ht="12" customHeight="1">
      <c r="A9" s="12" t="s">
        <v>47</v>
      </c>
      <c r="B9" s="8" t="s">
        <v>102</v>
      </c>
      <c r="C9" s="96">
        <v>992</v>
      </c>
    </row>
    <row r="10" spans="1:3" s="123" customFormat="1" ht="12" customHeight="1">
      <c r="A10" s="12" t="s">
        <v>48</v>
      </c>
      <c r="B10" s="8" t="s">
        <v>103</v>
      </c>
      <c r="C10" s="96"/>
    </row>
    <row r="11" spans="1:3" s="123" customFormat="1" ht="12" customHeight="1">
      <c r="A11" s="12" t="s">
        <v>99</v>
      </c>
      <c r="B11" s="8" t="s">
        <v>104</v>
      </c>
      <c r="C11" s="96"/>
    </row>
    <row r="12" spans="1:3" s="123" customFormat="1" ht="12" customHeight="1">
      <c r="A12" s="11" t="s">
        <v>100</v>
      </c>
      <c r="B12" s="7" t="s">
        <v>105</v>
      </c>
      <c r="C12" s="97"/>
    </row>
    <row r="13" spans="1:3" s="123" customFormat="1" ht="12" customHeight="1" thickBot="1">
      <c r="A13" s="11" t="s">
        <v>101</v>
      </c>
      <c r="B13" s="27" t="s">
        <v>106</v>
      </c>
      <c r="C13" s="98"/>
    </row>
    <row r="14" spans="1:3" s="123" customFormat="1" ht="12" customHeight="1" thickBot="1">
      <c r="A14" s="15" t="s">
        <v>7</v>
      </c>
      <c r="B14" s="16" t="s">
        <v>243</v>
      </c>
      <c r="C14" s="95">
        <f>SUM(C15:C19)</f>
        <v>0</v>
      </c>
    </row>
    <row r="15" spans="1:3" s="123" customFormat="1" ht="12" customHeight="1">
      <c r="A15" s="11" t="s">
        <v>49</v>
      </c>
      <c r="B15" s="7" t="s">
        <v>109</v>
      </c>
      <c r="C15" s="97"/>
    </row>
    <row r="16" spans="1:3" s="123" customFormat="1" ht="12" customHeight="1">
      <c r="A16" s="11" t="s">
        <v>50</v>
      </c>
      <c r="B16" s="7" t="s">
        <v>110</v>
      </c>
      <c r="C16" s="97"/>
    </row>
    <row r="17" spans="1:5" s="123" customFormat="1" ht="12" customHeight="1">
      <c r="A17" s="13" t="s">
        <v>108</v>
      </c>
      <c r="B17" s="7" t="s">
        <v>111</v>
      </c>
      <c r="C17" s="99"/>
    </row>
    <row r="18" spans="1:5" s="123" customFormat="1" ht="12" customHeight="1">
      <c r="A18" s="13" t="s">
        <v>244</v>
      </c>
      <c r="B18" s="7" t="s">
        <v>246</v>
      </c>
      <c r="C18" s="99"/>
    </row>
    <row r="19" spans="1:5" s="123" customFormat="1" ht="12" customHeight="1" thickBot="1">
      <c r="A19" s="13" t="s">
        <v>245</v>
      </c>
      <c r="B19" s="47" t="s">
        <v>247</v>
      </c>
      <c r="C19" s="99"/>
    </row>
    <row r="20" spans="1:5" s="123" customFormat="1" ht="12" customHeight="1" thickBot="1">
      <c r="A20" s="15" t="s">
        <v>8</v>
      </c>
      <c r="B20" s="16" t="s">
        <v>112</v>
      </c>
      <c r="C20" s="94"/>
    </row>
    <row r="21" spans="1:5" s="123" customFormat="1" ht="16.5" thickBot="1">
      <c r="A21" s="15" t="s">
        <v>9</v>
      </c>
      <c r="B21" s="16" t="s">
        <v>113</v>
      </c>
      <c r="C21" s="103"/>
      <c r="E21" s="124"/>
    </row>
    <row r="22" spans="1:5" s="123" customFormat="1" ht="12" customHeight="1" thickBot="1">
      <c r="A22" s="15" t="s">
        <v>10</v>
      </c>
      <c r="B22" s="46" t="s">
        <v>89</v>
      </c>
      <c r="C22" s="101">
        <f>+C5+C6+C7+C8+C14+C20+C21</f>
        <v>41472</v>
      </c>
    </row>
    <row r="23" spans="1:5" s="123" customFormat="1" ht="12" customHeight="1" thickBot="1">
      <c r="A23" s="15" t="s">
        <v>11</v>
      </c>
      <c r="B23" s="16" t="s">
        <v>114</v>
      </c>
      <c r="C23" s="100">
        <f>SUM(C24:C26)</f>
        <v>0</v>
      </c>
    </row>
    <row r="24" spans="1:5" s="123" customFormat="1" ht="12" customHeight="1">
      <c r="A24" s="11" t="s">
        <v>81</v>
      </c>
      <c r="B24" s="79" t="s">
        <v>116</v>
      </c>
      <c r="C24" s="98"/>
    </row>
    <row r="25" spans="1:5" s="123" customFormat="1" ht="12.75" customHeight="1">
      <c r="A25" s="11" t="s">
        <v>82</v>
      </c>
      <c r="B25" s="79" t="s">
        <v>117</v>
      </c>
      <c r="C25" s="98"/>
    </row>
    <row r="26" spans="1:5" s="123" customFormat="1" ht="12.75" customHeight="1" thickBot="1">
      <c r="A26" s="14" t="s">
        <v>115</v>
      </c>
      <c r="B26" s="80" t="s">
        <v>118</v>
      </c>
      <c r="C26" s="102"/>
    </row>
    <row r="27" spans="1:5" s="123" customFormat="1" ht="12.75" customHeight="1" thickBot="1">
      <c r="A27" s="15" t="s">
        <v>12</v>
      </c>
      <c r="B27" s="16" t="s">
        <v>119</v>
      </c>
      <c r="C27" s="117"/>
    </row>
    <row r="28" spans="1:5" s="123" customFormat="1" ht="12.75" customHeight="1" thickBot="1">
      <c r="A28" s="15" t="s">
        <v>13</v>
      </c>
      <c r="B28" s="16" t="s">
        <v>120</v>
      </c>
      <c r="C28" s="125">
        <f>SUM(C29:C30)</f>
        <v>384</v>
      </c>
    </row>
    <row r="29" spans="1:5" s="123" customFormat="1" ht="12.75" customHeight="1">
      <c r="A29" s="11" t="s">
        <v>121</v>
      </c>
      <c r="B29" s="79" t="s">
        <v>123</v>
      </c>
      <c r="C29" s="98">
        <v>384</v>
      </c>
    </row>
    <row r="30" spans="1:5" s="123" customFormat="1" ht="12.75" customHeight="1" thickBot="1">
      <c r="A30" s="13" t="s">
        <v>122</v>
      </c>
      <c r="B30" s="118" t="s">
        <v>124</v>
      </c>
      <c r="C30" s="119"/>
    </row>
    <row r="31" spans="1:5" s="123" customFormat="1" ht="12.75" customHeight="1" thickBot="1">
      <c r="A31" s="15" t="s">
        <v>14</v>
      </c>
      <c r="B31" s="16" t="s">
        <v>125</v>
      </c>
      <c r="C31" s="126">
        <f>SUM(C32:C34)</f>
        <v>0</v>
      </c>
    </row>
    <row r="32" spans="1:5" s="123" customFormat="1" ht="12.75" customHeight="1">
      <c r="A32" s="11" t="s">
        <v>126</v>
      </c>
      <c r="B32" s="79" t="s">
        <v>129</v>
      </c>
      <c r="C32" s="98"/>
    </row>
    <row r="33" spans="1:3" s="123" customFormat="1" ht="12.75" customHeight="1">
      <c r="A33" s="11" t="s">
        <v>127</v>
      </c>
      <c r="B33" s="79" t="s">
        <v>130</v>
      </c>
      <c r="C33" s="98"/>
    </row>
    <row r="34" spans="1:3" s="123" customFormat="1" ht="12.75" customHeight="1" thickBot="1">
      <c r="A34" s="13" t="s">
        <v>128</v>
      </c>
      <c r="B34" s="118" t="s">
        <v>131</v>
      </c>
      <c r="C34" s="119"/>
    </row>
    <row r="35" spans="1:3" s="123" customFormat="1" ht="12.75" customHeight="1" thickBot="1">
      <c r="A35" s="15" t="s">
        <v>15</v>
      </c>
      <c r="B35" s="16" t="s">
        <v>132</v>
      </c>
      <c r="C35" s="120"/>
    </row>
    <row r="36" spans="1:3" s="123" customFormat="1" ht="12.75" customHeight="1" thickBot="1">
      <c r="A36" s="15" t="s">
        <v>16</v>
      </c>
      <c r="B36" s="16" t="s">
        <v>133</v>
      </c>
      <c r="C36" s="117"/>
    </row>
    <row r="37" spans="1:3" s="123" customFormat="1" ht="12" customHeight="1" thickBot="1">
      <c r="A37" s="15" t="s">
        <v>17</v>
      </c>
      <c r="B37" s="16" t="s">
        <v>134</v>
      </c>
      <c r="C37" s="100">
        <f>+C23+C27+C28+C31+C35+C36</f>
        <v>384</v>
      </c>
    </row>
    <row r="38" spans="1:3" s="123" customFormat="1" ht="16.5" customHeight="1" thickBot="1">
      <c r="A38" s="15" t="s">
        <v>18</v>
      </c>
      <c r="B38" s="16" t="s">
        <v>135</v>
      </c>
      <c r="C38" s="100">
        <f>+C22+C37</f>
        <v>41856</v>
      </c>
    </row>
    <row r="39" spans="1:3" s="123" customFormat="1" ht="22.5" customHeight="1">
      <c r="A39" s="226"/>
      <c r="B39" s="226"/>
      <c r="C39" s="226"/>
    </row>
    <row r="40" spans="1:3" s="123" customFormat="1" ht="12.95" customHeight="1">
      <c r="A40" s="4"/>
      <c r="B40" s="5"/>
      <c r="C40" s="1"/>
    </row>
    <row r="41" spans="1:3" ht="16.5" customHeight="1">
      <c r="A41" s="225" t="s">
        <v>29</v>
      </c>
      <c r="B41" s="225"/>
      <c r="C41" s="225"/>
    </row>
    <row r="42" spans="1:3" ht="16.5" customHeight="1" thickBot="1">
      <c r="A42" s="223" t="s">
        <v>76</v>
      </c>
      <c r="B42" s="223"/>
      <c r="C42" s="51"/>
    </row>
    <row r="43" spans="1:3" ht="38.1" customHeight="1" thickBot="1">
      <c r="A43" s="18" t="s">
        <v>1</v>
      </c>
      <c r="B43" s="19" t="s">
        <v>30</v>
      </c>
      <c r="C43" s="29" t="str">
        <f>+C3</f>
        <v>2015. évi előirányzat</v>
      </c>
    </row>
    <row r="44" spans="1:3" s="122" customFormat="1" ht="12" customHeight="1" thickBot="1">
      <c r="A44" s="24">
        <v>1</v>
      </c>
      <c r="B44" s="25">
        <v>2</v>
      </c>
      <c r="C44" s="26">
        <v>3</v>
      </c>
    </row>
    <row r="45" spans="1:3" ht="12" customHeight="1" thickBot="1">
      <c r="A45" s="191" t="s">
        <v>3</v>
      </c>
      <c r="B45" s="192" t="s">
        <v>248</v>
      </c>
      <c r="C45" s="196">
        <f>+C46+C47+C48+C49+C50+C63</f>
        <v>41856</v>
      </c>
    </row>
    <row r="46" spans="1:3" ht="12" customHeight="1">
      <c r="A46" s="189" t="s">
        <v>51</v>
      </c>
      <c r="B46" s="9" t="s">
        <v>238</v>
      </c>
      <c r="C46" s="197">
        <v>26165</v>
      </c>
    </row>
    <row r="47" spans="1:3" ht="12" customHeight="1">
      <c r="A47" s="11" t="s">
        <v>52</v>
      </c>
      <c r="B47" s="7" t="s">
        <v>73</v>
      </c>
      <c r="C47" s="97">
        <v>6988</v>
      </c>
    </row>
    <row r="48" spans="1:3" ht="12" customHeight="1">
      <c r="A48" s="11" t="s">
        <v>53</v>
      </c>
      <c r="B48" s="7" t="s">
        <v>74</v>
      </c>
      <c r="C48" s="99">
        <v>8703</v>
      </c>
    </row>
    <row r="49" spans="1:3" ht="12" customHeight="1">
      <c r="A49" s="11" t="s">
        <v>54</v>
      </c>
      <c r="B49" s="188" t="s">
        <v>94</v>
      </c>
      <c r="C49" s="99"/>
    </row>
    <row r="50" spans="1:3" ht="12" customHeight="1">
      <c r="A50" s="11" t="s">
        <v>62</v>
      </c>
      <c r="B50" s="190" t="s">
        <v>75</v>
      </c>
      <c r="C50" s="99"/>
    </row>
    <row r="51" spans="1:3" ht="12" customHeight="1">
      <c r="A51" s="11" t="s">
        <v>55</v>
      </c>
      <c r="B51" s="7" t="s">
        <v>249</v>
      </c>
      <c r="C51" s="99"/>
    </row>
    <row r="52" spans="1:3" ht="12" customHeight="1">
      <c r="A52" s="11" t="s">
        <v>56</v>
      </c>
      <c r="B52" s="195" t="s">
        <v>250</v>
      </c>
      <c r="C52" s="99"/>
    </row>
    <row r="53" spans="1:3" ht="12" customHeight="1">
      <c r="A53" s="11" t="s">
        <v>63</v>
      </c>
      <c r="B53" s="195" t="s">
        <v>251</v>
      </c>
      <c r="C53" s="99"/>
    </row>
    <row r="54" spans="1:3" ht="12" customHeight="1">
      <c r="A54" s="11" t="s">
        <v>64</v>
      </c>
      <c r="B54" s="193" t="s">
        <v>252</v>
      </c>
      <c r="C54" s="99"/>
    </row>
    <row r="55" spans="1:3" ht="12" customHeight="1">
      <c r="A55" s="11" t="s">
        <v>136</v>
      </c>
      <c r="B55" s="194" t="s">
        <v>253</v>
      </c>
      <c r="C55" s="99"/>
    </row>
    <row r="56" spans="1:3" ht="12" customHeight="1">
      <c r="A56" s="11" t="s">
        <v>137</v>
      </c>
      <c r="B56" s="194" t="s">
        <v>254</v>
      </c>
      <c r="C56" s="99"/>
    </row>
    <row r="57" spans="1:3" ht="12" customHeight="1">
      <c r="A57" s="11" t="s">
        <v>255</v>
      </c>
      <c r="B57" s="193" t="s">
        <v>256</v>
      </c>
      <c r="C57" s="99"/>
    </row>
    <row r="58" spans="1:3" ht="12" customHeight="1">
      <c r="A58" s="11" t="s">
        <v>257</v>
      </c>
      <c r="B58" s="193" t="s">
        <v>258</v>
      </c>
      <c r="C58" s="99"/>
    </row>
    <row r="59" spans="1:3" ht="12" customHeight="1">
      <c r="A59" s="11" t="s">
        <v>259</v>
      </c>
      <c r="B59" s="194" t="s">
        <v>260</v>
      </c>
      <c r="C59" s="99"/>
    </row>
    <row r="60" spans="1:3" ht="12" customHeight="1">
      <c r="A60" s="10" t="s">
        <v>261</v>
      </c>
      <c r="B60" s="195" t="s">
        <v>262</v>
      </c>
      <c r="C60" s="99"/>
    </row>
    <row r="61" spans="1:3" ht="12" customHeight="1">
      <c r="A61" s="11" t="s">
        <v>263</v>
      </c>
      <c r="B61" s="195" t="s">
        <v>264</v>
      </c>
      <c r="C61" s="99"/>
    </row>
    <row r="62" spans="1:3" ht="12" customHeight="1">
      <c r="A62" s="13" t="s">
        <v>265</v>
      </c>
      <c r="B62" s="195" t="s">
        <v>266</v>
      </c>
      <c r="C62" s="99"/>
    </row>
    <row r="63" spans="1:3" ht="12" customHeight="1">
      <c r="A63" s="11" t="s">
        <v>267</v>
      </c>
      <c r="B63" s="188" t="s">
        <v>31</v>
      </c>
      <c r="C63" s="97"/>
    </row>
    <row r="64" spans="1:3" ht="12" customHeight="1">
      <c r="A64" s="11" t="s">
        <v>268</v>
      </c>
      <c r="B64" s="7" t="s">
        <v>269</v>
      </c>
      <c r="C64" s="97"/>
    </row>
    <row r="65" spans="1:3" ht="12" customHeight="1" thickBot="1">
      <c r="A65" s="14" t="s">
        <v>270</v>
      </c>
      <c r="B65" s="202" t="s">
        <v>271</v>
      </c>
      <c r="C65" s="198"/>
    </row>
    <row r="66" spans="1:3" ht="12" customHeight="1" thickBot="1">
      <c r="A66" s="15" t="s">
        <v>4</v>
      </c>
      <c r="B66" s="16" t="s">
        <v>272</v>
      </c>
      <c r="C66" s="95">
        <f>+C67+C69+C71</f>
        <v>0</v>
      </c>
    </row>
    <row r="67" spans="1:3" ht="12" customHeight="1">
      <c r="A67" s="12" t="s">
        <v>57</v>
      </c>
      <c r="B67" s="8" t="s">
        <v>83</v>
      </c>
      <c r="C67" s="96"/>
    </row>
    <row r="68" spans="1:3" ht="12" customHeight="1">
      <c r="A68" s="12" t="s">
        <v>58</v>
      </c>
      <c r="B68" s="8" t="s">
        <v>140</v>
      </c>
      <c r="C68" s="96"/>
    </row>
    <row r="69" spans="1:3" ht="12" customHeight="1">
      <c r="A69" s="12" t="s">
        <v>59</v>
      </c>
      <c r="B69" s="7" t="s">
        <v>77</v>
      </c>
      <c r="C69" s="97"/>
    </row>
    <row r="70" spans="1:3" ht="12" customHeight="1">
      <c r="A70" s="12" t="s">
        <v>60</v>
      </c>
      <c r="B70" s="7" t="s">
        <v>141</v>
      </c>
      <c r="C70" s="97"/>
    </row>
    <row r="71" spans="1:3" ht="12" customHeight="1">
      <c r="A71" s="12" t="s">
        <v>61</v>
      </c>
      <c r="B71" s="7" t="s">
        <v>84</v>
      </c>
      <c r="C71" s="97"/>
    </row>
    <row r="72" spans="1:3" ht="12" customHeight="1">
      <c r="A72" s="12" t="s">
        <v>65</v>
      </c>
      <c r="B72" s="7" t="s">
        <v>142</v>
      </c>
      <c r="C72" s="97"/>
    </row>
    <row r="73" spans="1:3" ht="12" customHeight="1">
      <c r="A73" s="12" t="s">
        <v>66</v>
      </c>
      <c r="B73" s="53" t="s">
        <v>143</v>
      </c>
      <c r="C73" s="97"/>
    </row>
    <row r="74" spans="1:3" ht="12" customHeight="1">
      <c r="A74" s="11" t="s">
        <v>85</v>
      </c>
      <c r="B74" s="53" t="s">
        <v>144</v>
      </c>
      <c r="C74" s="99"/>
    </row>
    <row r="75" spans="1:3" ht="14.25" customHeight="1">
      <c r="A75" s="10" t="s">
        <v>138</v>
      </c>
      <c r="B75" s="53" t="s">
        <v>145</v>
      </c>
      <c r="C75" s="99"/>
    </row>
    <row r="76" spans="1:3" ht="14.25" customHeight="1" thickBot="1">
      <c r="A76" s="13" t="s">
        <v>139</v>
      </c>
      <c r="B76" s="53" t="s">
        <v>146</v>
      </c>
      <c r="C76" s="99"/>
    </row>
    <row r="77" spans="1:3" ht="12" customHeight="1" thickBot="1">
      <c r="A77" s="15" t="s">
        <v>5</v>
      </c>
      <c r="B77" s="48" t="s">
        <v>273</v>
      </c>
      <c r="C77" s="95">
        <f>+C45+C66</f>
        <v>41856</v>
      </c>
    </row>
    <row r="78" spans="1:3" ht="12" customHeight="1" thickBot="1">
      <c r="A78" s="15" t="s">
        <v>6</v>
      </c>
      <c r="B78" s="16" t="s">
        <v>274</v>
      </c>
      <c r="C78" s="95">
        <f>SUM(C79:C81)</f>
        <v>0</v>
      </c>
    </row>
    <row r="79" spans="1:3" ht="12" customHeight="1">
      <c r="A79" s="11" t="s">
        <v>47</v>
      </c>
      <c r="B79" s="54" t="s">
        <v>86</v>
      </c>
      <c r="C79" s="104"/>
    </row>
    <row r="80" spans="1:3" ht="14.25" customHeight="1">
      <c r="A80" s="11" t="s">
        <v>48</v>
      </c>
      <c r="B80" s="17" t="s">
        <v>87</v>
      </c>
      <c r="C80" s="99"/>
    </row>
    <row r="81" spans="1:3" ht="14.25" customHeight="1" thickBot="1">
      <c r="A81" s="11" t="s">
        <v>99</v>
      </c>
      <c r="B81" s="17" t="s">
        <v>88</v>
      </c>
      <c r="C81" s="99"/>
    </row>
    <row r="82" spans="1:3" ht="14.25" customHeight="1" thickBot="1">
      <c r="A82" s="15" t="s">
        <v>7</v>
      </c>
      <c r="B82" s="121" t="s">
        <v>275</v>
      </c>
      <c r="C82" s="95">
        <f>SUM(C83:C86)</f>
        <v>0</v>
      </c>
    </row>
    <row r="83" spans="1:3" ht="14.25" customHeight="1">
      <c r="A83" s="11" t="s">
        <v>49</v>
      </c>
      <c r="B83" s="17" t="s">
        <v>149</v>
      </c>
      <c r="C83" s="99"/>
    </row>
    <row r="84" spans="1:3" ht="14.25" customHeight="1">
      <c r="A84" s="11" t="s">
        <v>50</v>
      </c>
      <c r="B84" s="17" t="s">
        <v>150</v>
      </c>
      <c r="C84" s="99"/>
    </row>
    <row r="85" spans="1:3" ht="14.25" customHeight="1">
      <c r="A85" s="11" t="s">
        <v>108</v>
      </c>
      <c r="B85" s="17" t="s">
        <v>151</v>
      </c>
      <c r="C85" s="99"/>
    </row>
    <row r="86" spans="1:3" ht="14.25" customHeight="1" thickBot="1">
      <c r="A86" s="11" t="s">
        <v>244</v>
      </c>
      <c r="B86" s="17" t="s">
        <v>152</v>
      </c>
      <c r="C86" s="99"/>
    </row>
    <row r="87" spans="1:3" ht="14.25" customHeight="1" thickBot="1">
      <c r="A87" s="15" t="s">
        <v>8</v>
      </c>
      <c r="B87" s="121" t="s">
        <v>276</v>
      </c>
      <c r="C87" s="95">
        <f>SUM(C88:C91)</f>
        <v>0</v>
      </c>
    </row>
    <row r="88" spans="1:3" ht="14.25" customHeight="1">
      <c r="A88" s="11" t="s">
        <v>79</v>
      </c>
      <c r="B88" s="17" t="s">
        <v>153</v>
      </c>
      <c r="C88" s="99"/>
    </row>
    <row r="89" spans="1:3" ht="14.25" customHeight="1">
      <c r="A89" s="11" t="s">
        <v>80</v>
      </c>
      <c r="B89" s="17" t="s">
        <v>154</v>
      </c>
      <c r="C89" s="99"/>
    </row>
    <row r="90" spans="1:3" ht="14.25" customHeight="1">
      <c r="A90" s="11" t="s">
        <v>147</v>
      </c>
      <c r="B90" s="17" t="s">
        <v>155</v>
      </c>
      <c r="C90" s="99"/>
    </row>
    <row r="91" spans="1:3" ht="14.25" customHeight="1" thickBot="1">
      <c r="A91" s="11" t="s">
        <v>148</v>
      </c>
      <c r="B91" s="17" t="s">
        <v>156</v>
      </c>
      <c r="C91" s="99"/>
    </row>
    <row r="92" spans="1:3" ht="14.25" customHeight="1" thickBot="1">
      <c r="A92" s="15" t="s">
        <v>9</v>
      </c>
      <c r="B92" s="121" t="s">
        <v>157</v>
      </c>
      <c r="C92" s="94"/>
    </row>
    <row r="93" spans="1:3" ht="14.25" customHeight="1" thickBot="1">
      <c r="A93" s="15" t="s">
        <v>10</v>
      </c>
      <c r="B93" s="121" t="s">
        <v>277</v>
      </c>
      <c r="C93" s="94"/>
    </row>
    <row r="94" spans="1:3" s="123" customFormat="1" ht="12" customHeight="1" thickBot="1">
      <c r="A94" s="15" t="s">
        <v>11</v>
      </c>
      <c r="B94" s="16" t="s">
        <v>278</v>
      </c>
      <c r="C94" s="100">
        <f>+C78+C82+C87+C92+C93</f>
        <v>0</v>
      </c>
    </row>
    <row r="95" spans="1:3" s="123" customFormat="1" ht="16.5" customHeight="1" thickBot="1">
      <c r="A95" s="15" t="s">
        <v>12</v>
      </c>
      <c r="B95" s="16" t="s">
        <v>279</v>
      </c>
      <c r="C95" s="100">
        <f>+C77+C94</f>
        <v>41856</v>
      </c>
    </row>
    <row r="96" spans="1:3">
      <c r="A96" s="224"/>
      <c r="B96" s="224"/>
      <c r="C96" s="224"/>
    </row>
    <row r="97" spans="1:3" ht="36" customHeight="1">
      <c r="A97" s="227" t="s">
        <v>158</v>
      </c>
      <c r="B97" s="228"/>
      <c r="C97" s="228"/>
    </row>
    <row r="98" spans="1:3" ht="16.5" thickBot="1">
      <c r="A98" s="223" t="s">
        <v>68</v>
      </c>
      <c r="B98" s="223"/>
    </row>
    <row r="99" spans="1:3" ht="21.75" thickBot="1">
      <c r="A99" s="15" t="s">
        <v>3</v>
      </c>
      <c r="B99" s="23" t="s">
        <v>280</v>
      </c>
      <c r="C99" s="95">
        <f>+C22-C77</f>
        <v>-384</v>
      </c>
    </row>
    <row r="100" spans="1:3" ht="21.75" thickBot="1">
      <c r="A100" s="15" t="s">
        <v>4</v>
      </c>
      <c r="B100" s="23" t="s">
        <v>159</v>
      </c>
      <c r="C100" s="95">
        <f>+C37-C94</f>
        <v>384</v>
      </c>
    </row>
  </sheetData>
  <mergeCells count="6">
    <mergeCell ref="A98:B98"/>
    <mergeCell ref="A96:C96"/>
    <mergeCell ref="A41:C41"/>
    <mergeCell ref="A39:C39"/>
    <mergeCell ref="A97:C97"/>
    <mergeCell ref="A42:B42"/>
  </mergeCells>
  <phoneticPr fontId="0" type="noConversion"/>
  <printOptions horizontalCentered="1"/>
  <pageMargins left="0.78740157480314965" right="0.78740157480314965" top="1.4566929133858268" bottom="0.87" header="0.78740157480314965" footer="0.57999999999999996"/>
  <pageSetup paperSize="9" scale="89" fitToWidth="3" fitToHeight="2" orientation="portrait" r:id="rId1"/>
  <headerFooter alignWithMargins="0">
    <oddHeader>&amp;C&amp;"Times New Roman CE,Félkövér"&amp;12
Dáka, Nyárád, Pápadereske, Pápasalamon Óvoda Fenntartó Társulás
2015. ÉVI KÖLTSÉGVETÉSÉNEK  PÉNZÜGYI MÉRLEGE&amp;10
&amp;R&amp;"Times New Roman CE,Félkövér dőlt"&amp;11 1. melléklet a 5/2016. (V.9.) társulási tanács határozatához</oddHeader>
  </headerFooter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zoomScaleNormal="100" zoomScaleSheetLayoutView="100" workbookViewId="0">
      <selection activeCell="F32" sqref="F32"/>
    </sheetView>
  </sheetViews>
  <sheetFormatPr defaultRowHeight="12.75"/>
  <cols>
    <col min="1" max="1" width="6.83203125" style="33" customWidth="1"/>
    <col min="2" max="2" width="55.1640625" style="58" customWidth="1"/>
    <col min="3" max="3" width="16.33203125" style="33" customWidth="1"/>
    <col min="4" max="4" width="55.1640625" style="33" customWidth="1"/>
    <col min="5" max="5" width="16.33203125" style="33" customWidth="1"/>
    <col min="6" max="6" width="3.1640625" style="33" customWidth="1"/>
    <col min="7" max="16384" width="9.33203125" style="33"/>
  </cols>
  <sheetData>
    <row r="1" spans="1:6" ht="39.75" customHeight="1">
      <c r="B1" s="127" t="s">
        <v>69</v>
      </c>
      <c r="C1" s="128"/>
      <c r="D1" s="128"/>
      <c r="E1" s="128"/>
      <c r="F1" s="229" t="s">
        <v>302</v>
      </c>
    </row>
    <row r="2" spans="1:6" ht="14.25" thickBot="1">
      <c r="E2" s="129" t="s">
        <v>39</v>
      </c>
      <c r="F2" s="229"/>
    </row>
    <row r="3" spans="1:6" ht="18" customHeight="1" thickBot="1">
      <c r="A3" s="230" t="s">
        <v>43</v>
      </c>
      <c r="B3" s="130" t="s">
        <v>36</v>
      </c>
      <c r="C3" s="131"/>
      <c r="D3" s="130" t="s">
        <v>37</v>
      </c>
      <c r="E3" s="132"/>
      <c r="F3" s="229"/>
    </row>
    <row r="4" spans="1:6" s="133" customFormat="1" ht="35.25" customHeight="1" thickBot="1">
      <c r="A4" s="231"/>
      <c r="B4" s="59" t="s">
        <v>40</v>
      </c>
      <c r="C4" s="60" t="s">
        <v>242</v>
      </c>
      <c r="D4" s="59" t="s">
        <v>40</v>
      </c>
      <c r="E4" s="32" t="str">
        <f>+C4</f>
        <v>2015. évi előirányzat</v>
      </c>
      <c r="F4" s="229"/>
    </row>
    <row r="5" spans="1:6" s="136" customFormat="1" ht="12" customHeight="1" thickBot="1">
      <c r="A5" s="203">
        <v>1</v>
      </c>
      <c r="B5" s="134">
        <v>2</v>
      </c>
      <c r="C5" s="135" t="s">
        <v>5</v>
      </c>
      <c r="D5" s="134" t="s">
        <v>6</v>
      </c>
      <c r="E5" s="135" t="s">
        <v>7</v>
      </c>
      <c r="F5" s="229"/>
    </row>
    <row r="6" spans="1:6" ht="12.95" customHeight="1">
      <c r="A6" s="204" t="s">
        <v>3</v>
      </c>
      <c r="B6" s="137" t="s">
        <v>160</v>
      </c>
      <c r="C6" s="199">
        <v>40480</v>
      </c>
      <c r="D6" s="137" t="s">
        <v>41</v>
      </c>
      <c r="E6" s="199">
        <v>26165</v>
      </c>
      <c r="F6" s="229"/>
    </row>
    <row r="7" spans="1:6" ht="12.95" customHeight="1">
      <c r="A7" s="205" t="s">
        <v>4</v>
      </c>
      <c r="B7" s="200" t="s">
        <v>96</v>
      </c>
      <c r="C7" s="88"/>
      <c r="D7" s="138" t="s">
        <v>73</v>
      </c>
      <c r="E7" s="88">
        <v>6988</v>
      </c>
      <c r="F7" s="229"/>
    </row>
    <row r="8" spans="1:6" ht="12.95" customHeight="1">
      <c r="A8" s="205" t="s">
        <v>5</v>
      </c>
      <c r="B8" s="138" t="s">
        <v>161</v>
      </c>
      <c r="C8" s="88"/>
      <c r="D8" s="138" t="s">
        <v>90</v>
      </c>
      <c r="E8" s="88">
        <v>8703</v>
      </c>
      <c r="F8" s="229"/>
    </row>
    <row r="9" spans="1:6" ht="12.95" customHeight="1">
      <c r="A9" s="205" t="s">
        <v>6</v>
      </c>
      <c r="B9" s="138" t="s">
        <v>162</v>
      </c>
      <c r="C9" s="88"/>
      <c r="D9" s="138" t="s">
        <v>94</v>
      </c>
      <c r="E9" s="88"/>
      <c r="F9" s="229"/>
    </row>
    <row r="10" spans="1:6" ht="12.95" customHeight="1">
      <c r="A10" s="205" t="s">
        <v>7</v>
      </c>
      <c r="B10" s="138" t="s">
        <v>112</v>
      </c>
      <c r="C10" s="88"/>
      <c r="D10" s="138" t="s">
        <v>75</v>
      </c>
      <c r="E10" s="88"/>
      <c r="F10" s="229"/>
    </row>
    <row r="11" spans="1:6" ht="12.95" customHeight="1">
      <c r="A11" s="205" t="s">
        <v>8</v>
      </c>
      <c r="B11" s="138" t="s">
        <v>163</v>
      </c>
      <c r="C11" s="88"/>
      <c r="D11" s="138" t="s">
        <v>31</v>
      </c>
      <c r="E11" s="88"/>
      <c r="F11" s="229"/>
    </row>
    <row r="12" spans="1:6" ht="12.95" customHeight="1">
      <c r="A12" s="205" t="s">
        <v>9</v>
      </c>
      <c r="B12" s="138" t="s">
        <v>106</v>
      </c>
      <c r="C12" s="88"/>
      <c r="D12" s="138"/>
      <c r="E12" s="88"/>
      <c r="F12" s="229"/>
    </row>
    <row r="13" spans="1:6" ht="12.95" customHeight="1">
      <c r="A13" s="205" t="s">
        <v>10</v>
      </c>
      <c r="B13" s="30" t="s">
        <v>299</v>
      </c>
      <c r="C13" s="88">
        <v>992</v>
      </c>
      <c r="D13" s="138"/>
      <c r="E13" s="88"/>
      <c r="F13" s="229"/>
    </row>
    <row r="14" spans="1:6" ht="12.95" customHeight="1">
      <c r="A14" s="205" t="s">
        <v>11</v>
      </c>
      <c r="B14" s="30"/>
      <c r="C14" s="88"/>
      <c r="D14" s="138"/>
      <c r="E14" s="88"/>
      <c r="F14" s="229"/>
    </row>
    <row r="15" spans="1:6" ht="12.95" customHeight="1">
      <c r="A15" s="205" t="s">
        <v>12</v>
      </c>
      <c r="B15" s="30"/>
      <c r="C15" s="88"/>
      <c r="D15" s="138"/>
      <c r="E15" s="88"/>
      <c r="F15" s="229"/>
    </row>
    <row r="16" spans="1:6" ht="12.95" customHeight="1">
      <c r="A16" s="205" t="s">
        <v>13</v>
      </c>
      <c r="B16" s="30"/>
      <c r="C16" s="88"/>
      <c r="D16" s="138"/>
      <c r="E16" s="88"/>
      <c r="F16" s="229"/>
    </row>
    <row r="17" spans="1:6" ht="12.95" customHeight="1" thickBot="1">
      <c r="A17" s="205" t="s">
        <v>14</v>
      </c>
      <c r="B17" s="34"/>
      <c r="C17" s="89"/>
      <c r="D17" s="30"/>
      <c r="E17" s="89"/>
      <c r="F17" s="229"/>
    </row>
    <row r="18" spans="1:6" ht="15.95" customHeight="1" thickBot="1">
      <c r="A18" s="206" t="s">
        <v>15</v>
      </c>
      <c r="B18" s="49" t="s">
        <v>164</v>
      </c>
      <c r="C18" s="90">
        <f>+C6+C7+C9+C10+C12+C13+C14+C15+C16+C17</f>
        <v>41472</v>
      </c>
      <c r="D18" s="49" t="s">
        <v>165</v>
      </c>
      <c r="E18" s="90">
        <f>SUM(E6:E17)</f>
        <v>41856</v>
      </c>
      <c r="F18" s="229"/>
    </row>
    <row r="19" spans="1:6" ht="12.95" customHeight="1">
      <c r="A19" s="211" t="s">
        <v>16</v>
      </c>
      <c r="B19" s="212" t="s">
        <v>166</v>
      </c>
      <c r="C19" s="213">
        <f>+C20+C21+C22+C23</f>
        <v>384</v>
      </c>
      <c r="D19" s="214" t="s">
        <v>174</v>
      </c>
      <c r="E19" s="215"/>
      <c r="F19" s="229"/>
    </row>
    <row r="20" spans="1:6" ht="12.95" customHeight="1">
      <c r="A20" s="207" t="s">
        <v>17</v>
      </c>
      <c r="B20" s="201" t="s">
        <v>167</v>
      </c>
      <c r="C20" s="38">
        <v>384</v>
      </c>
      <c r="D20" s="139" t="s">
        <v>175</v>
      </c>
      <c r="E20" s="38"/>
      <c r="F20" s="229"/>
    </row>
    <row r="21" spans="1:6" ht="12.95" customHeight="1">
      <c r="A21" s="208" t="s">
        <v>18</v>
      </c>
      <c r="B21" s="201" t="s">
        <v>168</v>
      </c>
      <c r="C21" s="38"/>
      <c r="D21" s="139" t="s">
        <v>176</v>
      </c>
      <c r="E21" s="38"/>
      <c r="F21" s="229"/>
    </row>
    <row r="22" spans="1:6" ht="12.95" customHeight="1">
      <c r="A22" s="208" t="s">
        <v>19</v>
      </c>
      <c r="B22" s="201" t="s">
        <v>169</v>
      </c>
      <c r="C22" s="38"/>
      <c r="D22" s="139" t="s">
        <v>177</v>
      </c>
      <c r="E22" s="38"/>
      <c r="F22" s="229"/>
    </row>
    <row r="23" spans="1:6" ht="12.95" customHeight="1">
      <c r="A23" s="208" t="s">
        <v>20</v>
      </c>
      <c r="B23" s="201" t="s">
        <v>170</v>
      </c>
      <c r="C23" s="38"/>
      <c r="D23" s="140" t="s">
        <v>87</v>
      </c>
      <c r="E23" s="38"/>
      <c r="F23" s="229"/>
    </row>
    <row r="24" spans="1:6" ht="12.95" customHeight="1">
      <c r="A24" s="208" t="s">
        <v>21</v>
      </c>
      <c r="B24" s="141" t="s">
        <v>171</v>
      </c>
      <c r="C24" s="210">
        <f>+C25+C26</f>
        <v>0</v>
      </c>
      <c r="D24" s="139" t="s">
        <v>178</v>
      </c>
      <c r="E24" s="38"/>
      <c r="F24" s="229"/>
    </row>
    <row r="25" spans="1:6" ht="12.95" customHeight="1">
      <c r="A25" s="209" t="s">
        <v>22</v>
      </c>
      <c r="B25" s="142" t="s">
        <v>172</v>
      </c>
      <c r="C25" s="91"/>
      <c r="D25" s="137" t="s">
        <v>179</v>
      </c>
      <c r="E25" s="91"/>
      <c r="F25" s="229"/>
    </row>
    <row r="26" spans="1:6" ht="12.95" customHeight="1">
      <c r="A26" s="187" t="s">
        <v>23</v>
      </c>
      <c r="B26" s="201" t="s">
        <v>173</v>
      </c>
      <c r="C26" s="38"/>
      <c r="D26" s="30" t="s">
        <v>277</v>
      </c>
      <c r="E26" s="38"/>
      <c r="F26" s="229"/>
    </row>
    <row r="27" spans="1:6" ht="12.95" customHeight="1" thickBot="1">
      <c r="A27" s="186" t="s">
        <v>24</v>
      </c>
      <c r="B27" s="216" t="s">
        <v>133</v>
      </c>
      <c r="C27" s="92"/>
      <c r="D27" s="31"/>
      <c r="E27" s="39"/>
      <c r="F27" s="229"/>
    </row>
    <row r="28" spans="1:6" ht="22.5" customHeight="1" thickBot="1">
      <c r="A28" s="206" t="s">
        <v>25</v>
      </c>
      <c r="B28" s="49" t="s">
        <v>283</v>
      </c>
      <c r="C28" s="90">
        <f>+C24+C19+C27</f>
        <v>384</v>
      </c>
      <c r="D28" s="145" t="s">
        <v>285</v>
      </c>
      <c r="E28" s="185">
        <f>+E19+E20+E21+E22+E23+E24+E25+E26+E27</f>
        <v>0</v>
      </c>
      <c r="F28" s="229"/>
    </row>
    <row r="29" spans="1:6" ht="15.95" customHeight="1" thickBot="1">
      <c r="A29" s="206" t="s">
        <v>26</v>
      </c>
      <c r="B29" s="49" t="s">
        <v>284</v>
      </c>
      <c r="C29" s="90">
        <f>+C18+C28</f>
        <v>41856</v>
      </c>
      <c r="D29" s="49" t="s">
        <v>286</v>
      </c>
      <c r="E29" s="90">
        <f>+E18+E28</f>
        <v>41856</v>
      </c>
      <c r="F29" s="229"/>
    </row>
    <row r="30" spans="1:6" ht="18" customHeight="1" thickBot="1">
      <c r="A30" s="206" t="s">
        <v>27</v>
      </c>
      <c r="B30" s="143" t="s">
        <v>70</v>
      </c>
      <c r="C30" s="90">
        <f>IF(((E18-C18)&gt;0),E18-C18,"----")</f>
        <v>384</v>
      </c>
      <c r="D30" s="143" t="s">
        <v>71</v>
      </c>
      <c r="E30" s="90" t="str">
        <f>IF(((C18-E18)&gt;0),C18-E18,"----")</f>
        <v>----</v>
      </c>
      <c r="F30" s="229"/>
    </row>
    <row r="31" spans="1:6" ht="18" customHeight="1" thickBot="1">
      <c r="A31" s="206" t="s">
        <v>28</v>
      </c>
      <c r="B31" s="49" t="s">
        <v>281</v>
      </c>
      <c r="C31" s="90" t="str">
        <f>IF(((C18+C19-E22)&lt;0),E22-C18-C19,"----")</f>
        <v>----</v>
      </c>
      <c r="D31" s="49" t="s">
        <v>282</v>
      </c>
      <c r="E31" s="90">
        <f>IF(((C18+C19-E22)&gt;0),C18+C19-E22,"----")</f>
        <v>41856</v>
      </c>
      <c r="F31" s="229"/>
    </row>
    <row r="34" spans="2:2" ht="15.75">
      <c r="B34" s="144"/>
    </row>
  </sheetData>
  <mergeCells count="2">
    <mergeCell ref="F1:F31"/>
    <mergeCell ref="A3:A4"/>
  </mergeCells>
  <phoneticPr fontId="19" type="noConversion"/>
  <printOptions horizontalCentered="1"/>
  <pageMargins left="0.78740157480314965" right="0.78740157480314965" top="0.89" bottom="0.77" header="0.68" footer="0.56999999999999995"/>
  <pageSetup paperSize="9" scale="94" orientation="landscape" verticalDpi="300" r:id="rId1"/>
  <headerFooter alignWithMargins="0">
    <oddHeader xml:space="preserve">&amp;R&amp;"Times New Roman CE,Félkövér dőlt"&amp;11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72"/>
  <sheetViews>
    <sheetView topLeftCell="A40" zoomScale="130" zoomScaleNormal="130" zoomScaleSheetLayoutView="100" workbookViewId="0">
      <selection activeCell="C2" sqref="C2"/>
    </sheetView>
  </sheetViews>
  <sheetFormatPr defaultRowHeight="12.75"/>
  <cols>
    <col min="1" max="1" width="19.5" style="109" customWidth="1"/>
    <col min="2" max="2" width="62.83203125" style="110" customWidth="1"/>
    <col min="3" max="3" width="18.6640625" style="110" customWidth="1"/>
    <col min="4" max="16384" width="9.33203125" style="57"/>
  </cols>
  <sheetData>
    <row r="1" spans="1:3" s="62" customFormat="1" ht="21" customHeight="1" thickBot="1">
      <c r="A1" s="61"/>
      <c r="B1" s="167"/>
      <c r="C1" s="217" t="s">
        <v>303</v>
      </c>
    </row>
    <row r="2" spans="1:3" s="161" customFormat="1" ht="15.75">
      <c r="A2" s="146" t="s">
        <v>40</v>
      </c>
      <c r="B2" s="168" t="s">
        <v>300</v>
      </c>
      <c r="C2" s="112" t="s">
        <v>32</v>
      </c>
    </row>
    <row r="3" spans="1:3" s="161" customFormat="1" ht="16.5" thickBot="1">
      <c r="A3" s="147" t="s">
        <v>180</v>
      </c>
      <c r="B3" s="113"/>
      <c r="C3" s="114"/>
    </row>
    <row r="4" spans="1:3" s="162" customFormat="1" ht="15.95" customHeight="1" thickBot="1">
      <c r="A4" s="63"/>
      <c r="B4" s="63"/>
      <c r="C4" s="105" t="s">
        <v>33</v>
      </c>
    </row>
    <row r="5" spans="1:3" ht="24" customHeight="1">
      <c r="A5" s="238" t="s">
        <v>181</v>
      </c>
      <c r="B5" s="232" t="s">
        <v>34</v>
      </c>
      <c r="C5" s="234" t="s">
        <v>35</v>
      </c>
    </row>
    <row r="6" spans="1:3" ht="13.5" thickBot="1">
      <c r="A6" s="239"/>
      <c r="B6" s="233"/>
      <c r="C6" s="235"/>
    </row>
    <row r="7" spans="1:3" s="163" customFormat="1" ht="12.95" customHeight="1" thickBot="1">
      <c r="A7" s="66">
        <v>1</v>
      </c>
      <c r="B7" s="67">
        <v>3</v>
      </c>
      <c r="C7" s="68">
        <v>4</v>
      </c>
    </row>
    <row r="8" spans="1:3" s="163" customFormat="1" ht="15.95" customHeight="1" thickBot="1">
      <c r="A8" s="65"/>
      <c r="B8" s="153" t="s">
        <v>36</v>
      </c>
      <c r="C8" s="154"/>
    </row>
    <row r="9" spans="1:3" s="164" customFormat="1" ht="12" customHeight="1" thickBot="1">
      <c r="A9" s="66" t="s">
        <v>3</v>
      </c>
      <c r="B9" s="106" t="s">
        <v>182</v>
      </c>
      <c r="C9" s="108">
        <v>40480</v>
      </c>
    </row>
    <row r="10" spans="1:3" s="165" customFormat="1" ht="12" customHeight="1" thickBot="1">
      <c r="A10" s="66" t="s">
        <v>4</v>
      </c>
      <c r="B10" s="106" t="s">
        <v>205</v>
      </c>
      <c r="C10" s="35">
        <f>SUM(C11:C15)</f>
        <v>0</v>
      </c>
    </row>
    <row r="11" spans="1:3" s="165" customFormat="1" ht="12" customHeight="1">
      <c r="A11" s="155" t="s">
        <v>57</v>
      </c>
      <c r="B11" s="73" t="s">
        <v>183</v>
      </c>
      <c r="C11" s="22"/>
    </row>
    <row r="12" spans="1:3" s="165" customFormat="1" ht="12" customHeight="1">
      <c r="A12" s="155" t="s">
        <v>58</v>
      </c>
      <c r="B12" s="72" t="s">
        <v>184</v>
      </c>
      <c r="C12" s="20"/>
    </row>
    <row r="13" spans="1:3" s="164" customFormat="1" ht="12" customHeight="1">
      <c r="A13" s="155" t="s">
        <v>59</v>
      </c>
      <c r="B13" s="72" t="s">
        <v>185</v>
      </c>
      <c r="C13" s="20"/>
    </row>
    <row r="14" spans="1:3" s="165" customFormat="1" ht="12" customHeight="1">
      <c r="A14" s="155" t="s">
        <v>60</v>
      </c>
      <c r="B14" s="72" t="s">
        <v>186</v>
      </c>
      <c r="C14" s="20"/>
    </row>
    <row r="15" spans="1:3" s="165" customFormat="1" ht="12" customHeight="1">
      <c r="A15" s="155" t="s">
        <v>61</v>
      </c>
      <c r="B15" s="72" t="s">
        <v>187</v>
      </c>
      <c r="C15" s="20"/>
    </row>
    <row r="16" spans="1:3" s="165" customFormat="1" ht="12" customHeight="1" thickBot="1">
      <c r="A16" s="155" t="s">
        <v>65</v>
      </c>
      <c r="B16" s="72" t="s">
        <v>188</v>
      </c>
      <c r="C16" s="20"/>
    </row>
    <row r="17" spans="1:3" s="164" customFormat="1" ht="12" customHeight="1" thickBot="1">
      <c r="A17" s="66" t="s">
        <v>5</v>
      </c>
      <c r="B17" s="106" t="s">
        <v>206</v>
      </c>
      <c r="C17" s="35">
        <f>SUM(C18:C22)</f>
        <v>0</v>
      </c>
    </row>
    <row r="18" spans="1:3" s="165" customFormat="1" ht="12" customHeight="1">
      <c r="A18" s="155" t="s">
        <v>44</v>
      </c>
      <c r="B18" s="72" t="s">
        <v>189</v>
      </c>
      <c r="C18" s="20"/>
    </row>
    <row r="19" spans="1:3" s="165" customFormat="1" ht="12" customHeight="1">
      <c r="A19" s="155" t="s">
        <v>45</v>
      </c>
      <c r="B19" s="72" t="s">
        <v>190</v>
      </c>
      <c r="C19" s="20"/>
    </row>
    <row r="20" spans="1:3" s="165" customFormat="1" ht="12" customHeight="1">
      <c r="A20" s="155" t="s">
        <v>46</v>
      </c>
      <c r="B20" s="72" t="s">
        <v>191</v>
      </c>
      <c r="C20" s="20"/>
    </row>
    <row r="21" spans="1:3" s="165" customFormat="1" ht="12" customHeight="1">
      <c r="A21" s="155" t="s">
        <v>200</v>
      </c>
      <c r="B21" s="72" t="s">
        <v>192</v>
      </c>
      <c r="C21" s="20"/>
    </row>
    <row r="22" spans="1:3" s="165" customFormat="1" ht="12" customHeight="1">
      <c r="A22" s="155" t="s">
        <v>201</v>
      </c>
      <c r="B22" s="72" t="s">
        <v>193</v>
      </c>
      <c r="C22" s="20"/>
    </row>
    <row r="23" spans="1:3" s="165" customFormat="1" ht="12" customHeight="1" thickBot="1">
      <c r="A23" s="155" t="s">
        <v>202</v>
      </c>
      <c r="B23" s="72" t="s">
        <v>194</v>
      </c>
      <c r="C23" s="81"/>
    </row>
    <row r="24" spans="1:3" s="165" customFormat="1" ht="12" customHeight="1" thickBot="1">
      <c r="A24" s="66" t="s">
        <v>6</v>
      </c>
      <c r="B24" s="106" t="s">
        <v>195</v>
      </c>
      <c r="C24" s="108"/>
    </row>
    <row r="25" spans="1:3" s="165" customFormat="1" ht="12" customHeight="1" thickBot="1">
      <c r="A25" s="66" t="s">
        <v>7</v>
      </c>
      <c r="B25" s="106" t="s">
        <v>93</v>
      </c>
      <c r="C25" s="108"/>
    </row>
    <row r="26" spans="1:3" s="165" customFormat="1" ht="12" customHeight="1" thickBot="1">
      <c r="A26" s="66" t="s">
        <v>8</v>
      </c>
      <c r="B26" s="106" t="s">
        <v>112</v>
      </c>
      <c r="C26" s="108"/>
    </row>
    <row r="27" spans="1:3" s="165" customFormat="1" ht="12" customHeight="1" thickBot="1">
      <c r="A27" s="66" t="s">
        <v>9</v>
      </c>
      <c r="B27" s="106" t="s">
        <v>113</v>
      </c>
      <c r="C27" s="108"/>
    </row>
    <row r="28" spans="1:3" s="164" customFormat="1" ht="15" customHeight="1" thickBot="1">
      <c r="A28" s="66" t="s">
        <v>10</v>
      </c>
      <c r="B28" s="106" t="s">
        <v>207</v>
      </c>
      <c r="C28" s="35">
        <f>+C9+C10+C17+C24+C25+C26+C27</f>
        <v>40480</v>
      </c>
    </row>
    <row r="29" spans="1:3" s="164" customFormat="1" ht="15" customHeight="1" thickBot="1">
      <c r="A29" s="66" t="s">
        <v>11</v>
      </c>
      <c r="B29" s="106" t="s">
        <v>219</v>
      </c>
      <c r="C29" s="35">
        <f>+C30+C31+C32+C33+C34</f>
        <v>0</v>
      </c>
    </row>
    <row r="30" spans="1:3" s="164" customFormat="1" ht="12" customHeight="1">
      <c r="A30" s="155" t="s">
        <v>81</v>
      </c>
      <c r="B30" s="72" t="s">
        <v>196</v>
      </c>
      <c r="C30" s="81"/>
    </row>
    <row r="31" spans="1:3" s="164" customFormat="1" ht="12" customHeight="1">
      <c r="A31" s="155" t="s">
        <v>82</v>
      </c>
      <c r="B31" s="72" t="s">
        <v>197</v>
      </c>
      <c r="C31" s="81"/>
    </row>
    <row r="32" spans="1:3" s="164" customFormat="1" ht="12" customHeight="1">
      <c r="A32" s="155" t="s">
        <v>115</v>
      </c>
      <c r="B32" s="72" t="s">
        <v>198</v>
      </c>
      <c r="C32" s="81"/>
    </row>
    <row r="33" spans="1:3" s="164" customFormat="1" ht="12" customHeight="1">
      <c r="A33" s="155" t="s">
        <v>203</v>
      </c>
      <c r="B33" s="72" t="s">
        <v>199</v>
      </c>
      <c r="C33" s="81"/>
    </row>
    <row r="34" spans="1:3" s="164" customFormat="1" ht="12" customHeight="1" thickBot="1">
      <c r="A34" s="155" t="s">
        <v>204</v>
      </c>
      <c r="B34" s="72" t="s">
        <v>131</v>
      </c>
      <c r="C34" s="81"/>
    </row>
    <row r="35" spans="1:3" s="164" customFormat="1" ht="12" customHeight="1" thickBot="1">
      <c r="A35" s="66" t="s">
        <v>12</v>
      </c>
      <c r="B35" s="106" t="s">
        <v>133</v>
      </c>
      <c r="C35" s="108"/>
    </row>
    <row r="36" spans="1:3" s="164" customFormat="1" ht="12" customHeight="1" thickBot="1">
      <c r="A36" s="66" t="s">
        <v>13</v>
      </c>
      <c r="B36" s="106" t="s">
        <v>208</v>
      </c>
      <c r="C36" s="35">
        <f>+C29+C35</f>
        <v>0</v>
      </c>
    </row>
    <row r="37" spans="1:3" s="165" customFormat="1" ht="15" customHeight="1" thickBot="1">
      <c r="A37" s="66" t="s">
        <v>14</v>
      </c>
      <c r="B37" s="106" t="s">
        <v>209</v>
      </c>
      <c r="C37" s="35">
        <f>+C28+C36</f>
        <v>40480</v>
      </c>
    </row>
    <row r="38" spans="1:3" s="163" customFormat="1" ht="16.5" customHeight="1" thickBot="1">
      <c r="A38" s="149"/>
      <c r="B38" s="150" t="s">
        <v>37</v>
      </c>
      <c r="C38" s="151"/>
    </row>
    <row r="39" spans="1:3" s="166" customFormat="1" ht="12" customHeight="1" thickBot="1">
      <c r="A39" s="66" t="s">
        <v>3</v>
      </c>
      <c r="B39" s="106" t="s">
        <v>287</v>
      </c>
      <c r="C39" s="50">
        <f>SUM(C40:C45)</f>
        <v>0</v>
      </c>
    </row>
    <row r="40" spans="1:3" ht="12" customHeight="1">
      <c r="A40" s="218" t="s">
        <v>51</v>
      </c>
      <c r="B40" s="9" t="s">
        <v>41</v>
      </c>
      <c r="C40" s="219"/>
    </row>
    <row r="41" spans="1:3" ht="12" customHeight="1">
      <c r="A41" s="155" t="s">
        <v>52</v>
      </c>
      <c r="B41" s="7" t="s">
        <v>73</v>
      </c>
      <c r="C41" s="81"/>
    </row>
    <row r="42" spans="1:3" ht="12" customHeight="1">
      <c r="A42" s="155" t="s">
        <v>53</v>
      </c>
      <c r="B42" s="7" t="s">
        <v>42</v>
      </c>
      <c r="C42" s="20"/>
    </row>
    <row r="43" spans="1:3" ht="12" customHeight="1">
      <c r="A43" s="155" t="s">
        <v>54</v>
      </c>
      <c r="B43" s="156" t="s">
        <v>94</v>
      </c>
      <c r="C43" s="21"/>
    </row>
    <row r="44" spans="1:3" ht="12" customHeight="1">
      <c r="A44" s="169" t="s">
        <v>210</v>
      </c>
      <c r="B44" s="156" t="s">
        <v>75</v>
      </c>
      <c r="C44" s="21"/>
    </row>
    <row r="45" spans="1:3" ht="12" customHeight="1" thickBot="1">
      <c r="A45" s="220" t="s">
        <v>55</v>
      </c>
      <c r="B45" s="221" t="s">
        <v>213</v>
      </c>
      <c r="C45" s="222"/>
    </row>
    <row r="46" spans="1:3" ht="12" customHeight="1" thickBot="1">
      <c r="A46" s="107" t="s">
        <v>4</v>
      </c>
      <c r="B46" s="121" t="s">
        <v>212</v>
      </c>
      <c r="C46" s="50">
        <f>+C47+C48+C49</f>
        <v>0</v>
      </c>
    </row>
    <row r="47" spans="1:3" s="166" customFormat="1" ht="12" customHeight="1">
      <c r="A47" s="155" t="s">
        <v>57</v>
      </c>
      <c r="B47" s="158" t="s">
        <v>83</v>
      </c>
      <c r="C47" s="159"/>
    </row>
    <row r="48" spans="1:3" ht="12" customHeight="1">
      <c r="A48" s="155" t="s">
        <v>58</v>
      </c>
      <c r="B48" s="8" t="s">
        <v>77</v>
      </c>
      <c r="C48" s="22"/>
    </row>
    <row r="49" spans="1:3" ht="12" customHeight="1" thickBot="1">
      <c r="A49" s="157" t="s">
        <v>59</v>
      </c>
      <c r="B49" s="156" t="s">
        <v>92</v>
      </c>
      <c r="C49" s="21"/>
    </row>
    <row r="50" spans="1:3" s="166" customFormat="1" ht="12" customHeight="1" thickBot="1">
      <c r="A50" s="66" t="s">
        <v>5</v>
      </c>
      <c r="B50" s="82" t="s">
        <v>288</v>
      </c>
      <c r="C50" s="50">
        <f>+C39+C46</f>
        <v>0</v>
      </c>
    </row>
    <row r="51" spans="1:3" s="166" customFormat="1" ht="12" customHeight="1" thickBot="1">
      <c r="A51" s="66" t="s">
        <v>6</v>
      </c>
      <c r="B51" s="82" t="s">
        <v>274</v>
      </c>
      <c r="C51" s="50">
        <f>+C52+C53+C54</f>
        <v>0</v>
      </c>
    </row>
    <row r="52" spans="1:3" s="166" customFormat="1" ht="12" customHeight="1">
      <c r="A52" s="155" t="s">
        <v>47</v>
      </c>
      <c r="B52" s="85" t="s">
        <v>214</v>
      </c>
      <c r="C52" s="86"/>
    </row>
    <row r="53" spans="1:3" s="166" customFormat="1" ht="12" customHeight="1">
      <c r="A53" s="155" t="s">
        <v>48</v>
      </c>
      <c r="B53" s="148" t="s">
        <v>215</v>
      </c>
      <c r="C53" s="160"/>
    </row>
    <row r="54" spans="1:3" s="166" customFormat="1" ht="12" customHeight="1" thickBot="1">
      <c r="A54" s="155" t="s">
        <v>99</v>
      </c>
      <c r="B54" s="87" t="s">
        <v>216</v>
      </c>
      <c r="C54" s="84"/>
    </row>
    <row r="55" spans="1:3" s="166" customFormat="1" ht="12" customHeight="1" thickBot="1">
      <c r="A55" s="66" t="s">
        <v>7</v>
      </c>
      <c r="B55" s="82" t="s">
        <v>275</v>
      </c>
      <c r="C55" s="50">
        <f>+C56+C57+C58+C59</f>
        <v>0</v>
      </c>
    </row>
    <row r="56" spans="1:3" s="166" customFormat="1" ht="12" customHeight="1">
      <c r="A56" s="155" t="s">
        <v>49</v>
      </c>
      <c r="B56" s="85" t="s">
        <v>149</v>
      </c>
      <c r="C56" s="86"/>
    </row>
    <row r="57" spans="1:3" s="166" customFormat="1" ht="12" customHeight="1">
      <c r="A57" s="169" t="s">
        <v>50</v>
      </c>
      <c r="B57" s="152" t="s">
        <v>150</v>
      </c>
      <c r="C57" s="81"/>
    </row>
    <row r="58" spans="1:3" s="166" customFormat="1" ht="12" customHeight="1">
      <c r="A58" s="155" t="s">
        <v>108</v>
      </c>
      <c r="B58" s="148" t="s">
        <v>151</v>
      </c>
      <c r="C58" s="160"/>
    </row>
    <row r="59" spans="1:3" s="166" customFormat="1" ht="12" customHeight="1" thickBot="1">
      <c r="A59" s="155" t="s">
        <v>244</v>
      </c>
      <c r="B59" s="87" t="s">
        <v>152</v>
      </c>
      <c r="C59" s="84"/>
    </row>
    <row r="60" spans="1:3" s="166" customFormat="1" ht="12" customHeight="1" thickBot="1">
      <c r="A60" s="66" t="s">
        <v>8</v>
      </c>
      <c r="B60" s="106" t="s">
        <v>290</v>
      </c>
      <c r="C60" s="50">
        <f>SUM(C61:C65)</f>
        <v>40480</v>
      </c>
    </row>
    <row r="61" spans="1:3" ht="12" customHeight="1">
      <c r="A61" s="155" t="s">
        <v>79</v>
      </c>
      <c r="B61" s="9" t="s">
        <v>153</v>
      </c>
      <c r="C61" s="20"/>
    </row>
    <row r="62" spans="1:3" ht="12" customHeight="1">
      <c r="A62" s="155" t="s">
        <v>80</v>
      </c>
      <c r="B62" s="7" t="s">
        <v>154</v>
      </c>
      <c r="C62" s="81"/>
    </row>
    <row r="63" spans="1:3" ht="12" customHeight="1">
      <c r="A63" s="155" t="s">
        <v>147</v>
      </c>
      <c r="B63" s="7" t="s">
        <v>217</v>
      </c>
      <c r="C63" s="20">
        <v>40480</v>
      </c>
    </row>
    <row r="64" spans="1:3" ht="12" customHeight="1">
      <c r="A64" s="155" t="s">
        <v>148</v>
      </c>
      <c r="B64" s="156" t="s">
        <v>155</v>
      </c>
      <c r="C64" s="21"/>
    </row>
    <row r="65" spans="1:3" ht="12" customHeight="1" thickBot="1">
      <c r="A65" s="157" t="s">
        <v>289</v>
      </c>
      <c r="B65" s="156" t="s">
        <v>156</v>
      </c>
      <c r="C65" s="21"/>
    </row>
    <row r="66" spans="1:3" s="166" customFormat="1" ht="12" customHeight="1" thickBot="1">
      <c r="A66" s="66" t="s">
        <v>9</v>
      </c>
      <c r="B66" s="82" t="s">
        <v>218</v>
      </c>
      <c r="C66" s="108"/>
    </row>
    <row r="67" spans="1:3" s="166" customFormat="1" ht="12" customHeight="1" thickBot="1">
      <c r="A67" s="66" t="s">
        <v>10</v>
      </c>
      <c r="B67" s="82" t="s">
        <v>277</v>
      </c>
      <c r="C67" s="108"/>
    </row>
    <row r="68" spans="1:3" s="166" customFormat="1" ht="12" customHeight="1" thickBot="1">
      <c r="A68" s="66" t="s">
        <v>11</v>
      </c>
      <c r="B68" s="82" t="s">
        <v>291</v>
      </c>
      <c r="C68" s="35">
        <f>+C51+C55+C60+C66+C67</f>
        <v>40480</v>
      </c>
    </row>
    <row r="69" spans="1:3" ht="12" customHeight="1" thickBot="1">
      <c r="A69" s="66" t="s">
        <v>12</v>
      </c>
      <c r="B69" s="82" t="s">
        <v>279</v>
      </c>
      <c r="C69" s="50">
        <f>+C50+C68</f>
        <v>40480</v>
      </c>
    </row>
    <row r="70" spans="1:3" ht="13.5" thickBot="1"/>
    <row r="71" spans="1:3" ht="13.5" thickBot="1">
      <c r="A71" s="236" t="s">
        <v>292</v>
      </c>
      <c r="B71" s="237"/>
      <c r="C71" s="45"/>
    </row>
    <row r="72" spans="1:3" ht="12.75" customHeight="1" thickBot="1">
      <c r="A72" s="77" t="s">
        <v>78</v>
      </c>
      <c r="B72" s="78"/>
      <c r="C72" s="45"/>
    </row>
  </sheetData>
  <sheetProtection formatCells="0"/>
  <mergeCells count="4">
    <mergeCell ref="B5:B6"/>
    <mergeCell ref="C5:C6"/>
    <mergeCell ref="A71:B71"/>
    <mergeCell ref="A5:A6"/>
  </mergeCells>
  <phoneticPr fontId="0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84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Munka4"/>
  <dimension ref="A1:C61"/>
  <sheetViews>
    <sheetView zoomScale="145" zoomScaleNormal="145" zoomScaleSheetLayoutView="100" workbookViewId="0">
      <selection activeCell="E26" sqref="E26"/>
    </sheetView>
  </sheetViews>
  <sheetFormatPr defaultRowHeight="12.75"/>
  <cols>
    <col min="1" max="1" width="19" style="56" customWidth="1"/>
    <col min="2" max="2" width="58.33203125" style="57" customWidth="1"/>
    <col min="3" max="3" width="18.6640625" style="57" customWidth="1"/>
    <col min="4" max="16384" width="9.33203125" style="3"/>
  </cols>
  <sheetData>
    <row r="1" spans="1:3" s="2" customFormat="1" ht="21" customHeight="1" thickBot="1">
      <c r="A1" s="61"/>
      <c r="B1" s="62"/>
      <c r="C1" s="116" t="s">
        <v>304</v>
      </c>
    </row>
    <row r="2" spans="1:3" s="40" customFormat="1" ht="15.75" customHeight="1">
      <c r="A2" s="65" t="s">
        <v>220</v>
      </c>
      <c r="B2" s="111" t="s">
        <v>301</v>
      </c>
      <c r="C2" s="115" t="s">
        <v>38</v>
      </c>
    </row>
    <row r="3" spans="1:3" s="40" customFormat="1" ht="16.5" thickBot="1">
      <c r="A3" s="147" t="s">
        <v>180</v>
      </c>
      <c r="B3" s="113"/>
      <c r="C3" s="114"/>
    </row>
    <row r="4" spans="1:3" s="41" customFormat="1" ht="15.95" customHeight="1" thickBot="1">
      <c r="A4" s="63"/>
      <c r="B4" s="63"/>
      <c r="C4" s="64" t="s">
        <v>33</v>
      </c>
    </row>
    <row r="5" spans="1:3" ht="24" customHeight="1">
      <c r="A5" s="238" t="s">
        <v>181</v>
      </c>
      <c r="B5" s="232" t="s">
        <v>34</v>
      </c>
      <c r="C5" s="234" t="s">
        <v>35</v>
      </c>
    </row>
    <row r="6" spans="1:3" ht="13.5" thickBot="1">
      <c r="A6" s="239"/>
      <c r="B6" s="233"/>
      <c r="C6" s="235"/>
    </row>
    <row r="7" spans="1:3" s="36" customFormat="1" ht="12.95" customHeight="1" thickBot="1">
      <c r="A7" s="66">
        <v>1</v>
      </c>
      <c r="B7" s="67">
        <v>3</v>
      </c>
      <c r="C7" s="68">
        <v>4</v>
      </c>
    </row>
    <row r="8" spans="1:3" s="36" customFormat="1" ht="15.95" customHeight="1" thickBot="1">
      <c r="A8" s="69"/>
      <c r="B8" s="70" t="s">
        <v>36</v>
      </c>
      <c r="C8" s="71"/>
    </row>
    <row r="9" spans="1:3" s="42" customFormat="1" ht="12" customHeight="1" thickBot="1">
      <c r="A9" s="66" t="s">
        <v>3</v>
      </c>
      <c r="B9" s="82" t="s">
        <v>293</v>
      </c>
      <c r="C9" s="90">
        <f>SUM(C10:C20)</f>
        <v>992</v>
      </c>
    </row>
    <row r="10" spans="1:3" s="43" customFormat="1" ht="12" customHeight="1">
      <c r="A10" s="170" t="s">
        <v>51</v>
      </c>
      <c r="B10" s="9" t="s">
        <v>221</v>
      </c>
      <c r="C10" s="171"/>
    </row>
    <row r="11" spans="1:3" s="43" customFormat="1" ht="12" customHeight="1">
      <c r="A11" s="172" t="s">
        <v>52</v>
      </c>
      <c r="B11" s="7" t="s">
        <v>222</v>
      </c>
      <c r="C11" s="88"/>
    </row>
    <row r="12" spans="1:3" s="43" customFormat="1" ht="12" customHeight="1">
      <c r="A12" s="172" t="s">
        <v>53</v>
      </c>
      <c r="B12" s="7" t="s">
        <v>223</v>
      </c>
      <c r="C12" s="88"/>
    </row>
    <row r="13" spans="1:3" s="43" customFormat="1" ht="12" customHeight="1">
      <c r="A13" s="172" t="s">
        <v>54</v>
      </c>
      <c r="B13" s="7" t="s">
        <v>224</v>
      </c>
      <c r="C13" s="88"/>
    </row>
    <row r="14" spans="1:3" s="42" customFormat="1" ht="12" customHeight="1">
      <c r="A14" s="172" t="s">
        <v>210</v>
      </c>
      <c r="B14" s="7" t="s">
        <v>102</v>
      </c>
      <c r="C14" s="88">
        <v>992</v>
      </c>
    </row>
    <row r="15" spans="1:3" s="43" customFormat="1" ht="12" customHeight="1">
      <c r="A15" s="172" t="s">
        <v>55</v>
      </c>
      <c r="B15" s="7" t="s">
        <v>103</v>
      </c>
      <c r="C15" s="88"/>
    </row>
    <row r="16" spans="1:3" s="43" customFormat="1" ht="12" customHeight="1">
      <c r="A16" s="172" t="s">
        <v>56</v>
      </c>
      <c r="B16" s="173" t="s">
        <v>225</v>
      </c>
      <c r="C16" s="88"/>
    </row>
    <row r="17" spans="1:3" s="42" customFormat="1" ht="12" customHeight="1">
      <c r="A17" s="172" t="s">
        <v>63</v>
      </c>
      <c r="B17" s="7" t="s">
        <v>226</v>
      </c>
      <c r="C17" s="174"/>
    </row>
    <row r="18" spans="1:3" s="42" customFormat="1" ht="12" customHeight="1">
      <c r="A18" s="172" t="s">
        <v>64</v>
      </c>
      <c r="B18" s="7" t="s">
        <v>227</v>
      </c>
      <c r="C18" s="88"/>
    </row>
    <row r="19" spans="1:3" s="42" customFormat="1" ht="12" customHeight="1">
      <c r="A19" s="172" t="s">
        <v>136</v>
      </c>
      <c r="B19" s="7" t="s">
        <v>294</v>
      </c>
      <c r="C19" s="89"/>
    </row>
    <row r="20" spans="1:3" s="42" customFormat="1" ht="12" customHeight="1" thickBot="1">
      <c r="A20" s="172" t="s">
        <v>137</v>
      </c>
      <c r="B20" s="173" t="s">
        <v>106</v>
      </c>
      <c r="C20" s="89"/>
    </row>
    <row r="21" spans="1:3" s="42" customFormat="1" ht="12" customHeight="1" thickBot="1">
      <c r="A21" s="66" t="s">
        <v>4</v>
      </c>
      <c r="B21" s="82" t="s">
        <v>228</v>
      </c>
      <c r="C21" s="90">
        <f>SUM(C22:C24)</f>
        <v>0</v>
      </c>
    </row>
    <row r="22" spans="1:3" s="42" customFormat="1" ht="12" customHeight="1">
      <c r="A22" s="172" t="s">
        <v>57</v>
      </c>
      <c r="B22" s="8" t="s">
        <v>183</v>
      </c>
      <c r="C22" s="88"/>
    </row>
    <row r="23" spans="1:3" s="42" customFormat="1" ht="12" customHeight="1">
      <c r="A23" s="172" t="s">
        <v>58</v>
      </c>
      <c r="B23" s="7" t="s">
        <v>229</v>
      </c>
      <c r="C23" s="88"/>
    </row>
    <row r="24" spans="1:3" s="42" customFormat="1" ht="12" customHeight="1">
      <c r="A24" s="172" t="s">
        <v>59</v>
      </c>
      <c r="B24" s="7" t="s">
        <v>230</v>
      </c>
      <c r="C24" s="88"/>
    </row>
    <row r="25" spans="1:3" s="42" customFormat="1" ht="12" customHeight="1" thickBot="1">
      <c r="A25" s="172" t="s">
        <v>60</v>
      </c>
      <c r="B25" s="7" t="s">
        <v>295</v>
      </c>
      <c r="C25" s="88"/>
    </row>
    <row r="26" spans="1:3" s="42" customFormat="1" ht="12" customHeight="1" thickBot="1">
      <c r="A26" s="107" t="s">
        <v>5</v>
      </c>
      <c r="B26" s="121" t="s">
        <v>162</v>
      </c>
      <c r="C26" s="93"/>
    </row>
    <row r="27" spans="1:3" s="42" customFormat="1" ht="12" customHeight="1" thickBot="1">
      <c r="A27" s="107" t="s">
        <v>6</v>
      </c>
      <c r="B27" s="121" t="s">
        <v>231</v>
      </c>
      <c r="C27" s="90">
        <f>+C28+C29</f>
        <v>0</v>
      </c>
    </row>
    <row r="28" spans="1:3" s="43" customFormat="1" ht="12" customHeight="1">
      <c r="A28" s="175" t="s">
        <v>47</v>
      </c>
      <c r="B28" s="83" t="s">
        <v>229</v>
      </c>
      <c r="C28" s="37"/>
    </row>
    <row r="29" spans="1:3" s="43" customFormat="1" ht="12" customHeight="1">
      <c r="A29" s="175" t="s">
        <v>48</v>
      </c>
      <c r="B29" s="27" t="s">
        <v>232</v>
      </c>
      <c r="C29" s="91"/>
    </row>
    <row r="30" spans="1:3" s="43" customFormat="1" ht="12" customHeight="1" thickBot="1">
      <c r="A30" s="172" t="s">
        <v>99</v>
      </c>
      <c r="B30" s="176" t="s">
        <v>296</v>
      </c>
      <c r="C30" s="39"/>
    </row>
    <row r="31" spans="1:3" s="43" customFormat="1" ht="12" customHeight="1" thickBot="1">
      <c r="A31" s="107" t="s">
        <v>7</v>
      </c>
      <c r="B31" s="121" t="s">
        <v>107</v>
      </c>
      <c r="C31" s="90">
        <f>+C32+C33+C34</f>
        <v>0</v>
      </c>
    </row>
    <row r="32" spans="1:3" s="43" customFormat="1" ht="12" customHeight="1">
      <c r="A32" s="175" t="s">
        <v>49</v>
      </c>
      <c r="B32" s="83" t="s">
        <v>109</v>
      </c>
      <c r="C32" s="37"/>
    </row>
    <row r="33" spans="1:3" s="43" customFormat="1" ht="12" customHeight="1">
      <c r="A33" s="175" t="s">
        <v>50</v>
      </c>
      <c r="B33" s="27" t="s">
        <v>110</v>
      </c>
      <c r="C33" s="91"/>
    </row>
    <row r="34" spans="1:3" s="43" customFormat="1" ht="12" customHeight="1" thickBot="1">
      <c r="A34" s="172" t="s">
        <v>108</v>
      </c>
      <c r="B34" s="177" t="s">
        <v>233</v>
      </c>
      <c r="C34" s="39"/>
    </row>
    <row r="35" spans="1:3" s="43" customFormat="1" ht="12" customHeight="1" thickBot="1">
      <c r="A35" s="107" t="s">
        <v>8</v>
      </c>
      <c r="B35" s="121" t="s">
        <v>112</v>
      </c>
      <c r="C35" s="93"/>
    </row>
    <row r="36" spans="1:3" s="43" customFormat="1" ht="12" customHeight="1" thickBot="1">
      <c r="A36" s="107" t="s">
        <v>9</v>
      </c>
      <c r="B36" s="121" t="s">
        <v>113</v>
      </c>
      <c r="C36" s="178"/>
    </row>
    <row r="37" spans="1:3" s="43" customFormat="1" ht="12" customHeight="1" thickBot="1">
      <c r="A37" s="66" t="s">
        <v>10</v>
      </c>
      <c r="B37" s="121" t="s">
        <v>234</v>
      </c>
      <c r="C37" s="179">
        <f>+C9+C21+C26+C27+C31+C35+C36</f>
        <v>992</v>
      </c>
    </row>
    <row r="38" spans="1:3" s="42" customFormat="1" ht="15" customHeight="1" thickBot="1">
      <c r="A38" s="180" t="s">
        <v>11</v>
      </c>
      <c r="B38" s="121" t="s">
        <v>235</v>
      </c>
      <c r="C38" s="179">
        <f>+C39+C40+C41</f>
        <v>40864</v>
      </c>
    </row>
    <row r="39" spans="1:3" s="42" customFormat="1" ht="15" customHeight="1">
      <c r="A39" s="175" t="s">
        <v>81</v>
      </c>
      <c r="B39" s="83" t="s">
        <v>167</v>
      </c>
      <c r="C39" s="37">
        <v>384</v>
      </c>
    </row>
    <row r="40" spans="1:3" s="42" customFormat="1" ht="12" customHeight="1">
      <c r="A40" s="175" t="s">
        <v>82</v>
      </c>
      <c r="B40" s="27" t="s">
        <v>168</v>
      </c>
      <c r="C40" s="91"/>
    </row>
    <row r="41" spans="1:3" s="42" customFormat="1" ht="12" customHeight="1" thickBot="1">
      <c r="A41" s="172" t="s">
        <v>115</v>
      </c>
      <c r="B41" s="177" t="s">
        <v>236</v>
      </c>
      <c r="C41" s="39">
        <v>40480</v>
      </c>
    </row>
    <row r="42" spans="1:3" s="43" customFormat="1" ht="15" customHeight="1" thickBot="1">
      <c r="A42" s="180" t="s">
        <v>12</v>
      </c>
      <c r="B42" s="181" t="s">
        <v>237</v>
      </c>
      <c r="C42" s="182">
        <f>+C37+C38</f>
        <v>41856</v>
      </c>
    </row>
    <row r="43" spans="1:3" s="36" customFormat="1" ht="16.5" customHeight="1" thickBot="1">
      <c r="A43" s="74"/>
      <c r="B43" s="75" t="s">
        <v>37</v>
      </c>
      <c r="C43" s="76"/>
    </row>
    <row r="44" spans="1:3" s="44" customFormat="1" ht="12" customHeight="1" thickBot="1">
      <c r="A44" s="107" t="s">
        <v>3</v>
      </c>
      <c r="B44" s="121" t="s">
        <v>211</v>
      </c>
      <c r="C44" s="90">
        <f>SUM(C45:C49)</f>
        <v>41856</v>
      </c>
    </row>
    <row r="45" spans="1:3" ht="12" customHeight="1">
      <c r="A45" s="172" t="s">
        <v>51</v>
      </c>
      <c r="B45" s="8" t="s">
        <v>238</v>
      </c>
      <c r="C45" s="37">
        <v>26165</v>
      </c>
    </row>
    <row r="46" spans="1:3" ht="12" customHeight="1">
      <c r="A46" s="172" t="s">
        <v>52</v>
      </c>
      <c r="B46" s="7" t="s">
        <v>73</v>
      </c>
      <c r="C46" s="38">
        <v>6988</v>
      </c>
    </row>
    <row r="47" spans="1:3" ht="12" customHeight="1">
      <c r="A47" s="172" t="s">
        <v>53</v>
      </c>
      <c r="B47" s="7" t="s">
        <v>74</v>
      </c>
      <c r="C47" s="38">
        <v>8703</v>
      </c>
    </row>
    <row r="48" spans="1:3" ht="12" customHeight="1">
      <c r="A48" s="172" t="s">
        <v>54</v>
      </c>
      <c r="B48" s="7" t="s">
        <v>94</v>
      </c>
      <c r="C48" s="38"/>
    </row>
    <row r="49" spans="1:3" ht="12" customHeight="1" thickBot="1">
      <c r="A49" s="172" t="s">
        <v>210</v>
      </c>
      <c r="B49" s="7" t="s">
        <v>75</v>
      </c>
      <c r="C49" s="38"/>
    </row>
    <row r="50" spans="1:3" s="44" customFormat="1" ht="12" customHeight="1" thickBot="1">
      <c r="A50" s="107" t="s">
        <v>4</v>
      </c>
      <c r="B50" s="121" t="s">
        <v>239</v>
      </c>
      <c r="C50" s="90">
        <f>SUM(C51:C53)</f>
        <v>0</v>
      </c>
    </row>
    <row r="51" spans="1:3" ht="12" customHeight="1">
      <c r="A51" s="172" t="s">
        <v>57</v>
      </c>
      <c r="B51" s="8" t="s">
        <v>91</v>
      </c>
      <c r="C51" s="37"/>
    </row>
    <row r="52" spans="1:3" ht="12" customHeight="1">
      <c r="A52" s="172" t="s">
        <v>58</v>
      </c>
      <c r="B52" s="7" t="s">
        <v>77</v>
      </c>
      <c r="C52" s="38"/>
    </row>
    <row r="53" spans="1:3" ht="12" customHeight="1">
      <c r="A53" s="172" t="s">
        <v>59</v>
      </c>
      <c r="B53" s="7" t="s">
        <v>240</v>
      </c>
      <c r="C53" s="38"/>
    </row>
    <row r="54" spans="1:3" ht="12" customHeight="1" thickBot="1">
      <c r="A54" s="172" t="s">
        <v>60</v>
      </c>
      <c r="B54" s="7" t="s">
        <v>297</v>
      </c>
      <c r="C54" s="38"/>
    </row>
    <row r="55" spans="1:3" ht="12" customHeight="1" thickBot="1">
      <c r="A55" s="107" t="s">
        <v>5</v>
      </c>
      <c r="B55" s="183" t="s">
        <v>241</v>
      </c>
      <c r="C55" s="184">
        <f>+C44+C50</f>
        <v>41856</v>
      </c>
    </row>
    <row r="56" spans="1:3" ht="13.5" thickBot="1">
      <c r="A56" s="109"/>
      <c r="B56" s="110"/>
      <c r="C56" s="110"/>
    </row>
    <row r="57" spans="1:3" ht="13.5" thickBot="1">
      <c r="A57" s="236" t="s">
        <v>298</v>
      </c>
      <c r="B57" s="237"/>
      <c r="C57" s="45">
        <v>10</v>
      </c>
    </row>
    <row r="58" spans="1:3" ht="13.5" thickBot="1">
      <c r="A58" s="77" t="s">
        <v>78</v>
      </c>
      <c r="B58" s="78"/>
      <c r="C58" s="45"/>
    </row>
    <row r="59" spans="1:3">
      <c r="A59" s="109"/>
      <c r="B59" s="110"/>
      <c r="C59" s="110"/>
    </row>
    <row r="60" spans="1:3">
      <c r="A60" s="109"/>
      <c r="B60" s="110"/>
      <c r="C60" s="110"/>
    </row>
    <row r="61" spans="1:3">
      <c r="A61" s="109"/>
      <c r="B61" s="110"/>
      <c r="C61" s="110"/>
    </row>
  </sheetData>
  <sheetProtection formatCells="0"/>
  <mergeCells count="4">
    <mergeCell ref="B5:B6"/>
    <mergeCell ref="C5:C6"/>
    <mergeCell ref="A57:B57"/>
    <mergeCell ref="A5:A6"/>
  </mergeCells>
  <phoneticPr fontId="0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84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2</vt:i4>
      </vt:variant>
    </vt:vector>
  </HeadingPairs>
  <TitlesOfParts>
    <vt:vector size="7" baseType="lpstr">
      <vt:lpstr>1.sz.mell.</vt:lpstr>
      <vt:lpstr>2.sz.mell  </vt:lpstr>
      <vt:lpstr>3. sz. mell</vt:lpstr>
      <vt:lpstr>4. sz. mell</vt:lpstr>
      <vt:lpstr>Munka1</vt:lpstr>
      <vt:lpstr>'3. sz. mell'!Nyomtatási_cím</vt:lpstr>
      <vt:lpstr>'4. sz. mell'!Nyomtatási_cím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Lenovo3</cp:lastModifiedBy>
  <cp:lastPrinted>2016-05-05T09:19:47Z</cp:lastPrinted>
  <dcterms:created xsi:type="dcterms:W3CDTF">1999-10-30T10:30:45Z</dcterms:created>
  <dcterms:modified xsi:type="dcterms:W3CDTF">2016-05-05T09:27:00Z</dcterms:modified>
</cp:coreProperties>
</file>